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updateLinks="never" defaultThemeVersion="124226"/>
  <mc:AlternateContent xmlns:mc="http://schemas.openxmlformats.org/markup-compatibility/2006">
    <mc:Choice Requires="x15">
      <x15ac:absPath xmlns:x15ac="http://schemas.microsoft.com/office/spreadsheetml/2010/11/ac" url="C:\Users\Jizeth G\Documents\JIZETH\Jizeth_González\CAPITAL\SEGUIMIENTOS\PORMENORIZADO\Seguimiento\"/>
    </mc:Choice>
  </mc:AlternateContent>
  <xr:revisionPtr revIDLastSave="0" documentId="8_{B027DB71-6832-45A2-B3A4-F66F29F42048}" xr6:coauthVersionLast="45" xr6:coauthVersionMax="45" xr10:uidLastSave="{00000000-0000-0000-0000-000000000000}"/>
  <bookViews>
    <workbookView xWindow="-120" yWindow="-120" windowWidth="20730" windowHeight="11160" tabRatio="599" xr2:uid="{00000000-000D-0000-FFFF-FFFF00000000}"/>
  </bookViews>
  <sheets>
    <sheet name="CCSE-FT-019_PM" sheetId="1" r:id="rId1"/>
    <sheet name="Datos" sheetId="4" state="hidden" r:id="rId2"/>
  </sheets>
  <externalReferences>
    <externalReference r:id="rId3"/>
    <externalReference r:id="rId4"/>
    <externalReference r:id="rId5"/>
  </externalReferences>
  <definedNames>
    <definedName name="_xlnm._FilterDatabase" localSheetId="0" hidden="1">'CCSE-FT-019_PM'!$A$9:$AI$30</definedName>
    <definedName name="origen">[1]Datos!$B$3:$B$19</definedName>
    <definedName name="_xlnm.Print_Titles" localSheetId="0">'CCSE-FT-019_PM'!$1:$9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10" i="1" l="1"/>
  <c r="Z10" i="1" s="1"/>
  <c r="AF10" i="1" s="1"/>
  <c r="AA10" i="1"/>
  <c r="Y11" i="1"/>
  <c r="Z11" i="1" s="1"/>
  <c r="AF11" i="1" s="1"/>
  <c r="AA11" i="1"/>
  <c r="Y12" i="1"/>
  <c r="Z12" i="1" s="1"/>
  <c r="AF12" i="1" s="1"/>
  <c r="AA12" i="1"/>
  <c r="Y13" i="1"/>
  <c r="Z13" i="1" s="1"/>
  <c r="AF13" i="1" s="1"/>
  <c r="AA13" i="1"/>
  <c r="Y14" i="1"/>
  <c r="Z14" i="1" s="1"/>
  <c r="AF14" i="1" s="1"/>
  <c r="AA14" i="1"/>
  <c r="Y15" i="1"/>
  <c r="Z15" i="1" s="1"/>
  <c r="AF15" i="1" s="1"/>
  <c r="AA15" i="1"/>
  <c r="Y16" i="1"/>
  <c r="Z16" i="1" s="1"/>
  <c r="AF16" i="1" s="1"/>
  <c r="AA16" i="1"/>
  <c r="Y17" i="1"/>
  <c r="Z17" i="1" s="1"/>
  <c r="AF17" i="1" s="1"/>
  <c r="AA17" i="1"/>
  <c r="Y18" i="1"/>
  <c r="Z18" i="1" s="1"/>
  <c r="AF18" i="1" s="1"/>
  <c r="AA18" i="1"/>
  <c r="Y19" i="1"/>
  <c r="Z19" i="1" s="1"/>
  <c r="AF19" i="1" s="1"/>
  <c r="AA19" i="1"/>
  <c r="Y20" i="1"/>
  <c r="Z20" i="1" s="1"/>
  <c r="AF20" i="1" s="1"/>
  <c r="AA20" i="1"/>
  <c r="Y21" i="1"/>
  <c r="Z21" i="1" s="1"/>
  <c r="AF21" i="1" s="1"/>
  <c r="AA21" i="1"/>
  <c r="Y22" i="1"/>
  <c r="Z22" i="1" s="1"/>
  <c r="AF22" i="1" s="1"/>
  <c r="AA22" i="1"/>
  <c r="Y23" i="1"/>
  <c r="Z23" i="1" s="1"/>
  <c r="AF23" i="1" s="1"/>
  <c r="AA23" i="1"/>
  <c r="Y24" i="1"/>
  <c r="Z24" i="1" s="1"/>
  <c r="AF24" i="1" s="1"/>
  <c r="AA24" i="1"/>
  <c r="Y25" i="1"/>
  <c r="Z25" i="1" s="1"/>
  <c r="AF25" i="1" s="1"/>
  <c r="AA25" i="1"/>
  <c r="Y26" i="1"/>
  <c r="Z26" i="1" s="1"/>
  <c r="AF26" i="1" s="1"/>
  <c r="AA26" i="1"/>
  <c r="Y27" i="1"/>
  <c r="Z27" i="1" s="1"/>
  <c r="AF27" i="1" s="1"/>
  <c r="AA27" i="1"/>
  <c r="Y28" i="1"/>
  <c r="Z28" i="1" s="1"/>
  <c r="AF28" i="1" s="1"/>
  <c r="AA28" i="1"/>
  <c r="Y29" i="1"/>
  <c r="Z29" i="1" s="1"/>
  <c r="AF29" i="1" s="1"/>
  <c r="AA29" i="1"/>
  <c r="Y30" i="1"/>
  <c r="Z30" i="1" s="1"/>
  <c r="AF30" i="1" s="1"/>
  <c r="AA30" i="1"/>
  <c r="AB20" i="1" l="1"/>
  <c r="AC20" i="1" s="1"/>
  <c r="AB15" i="1"/>
  <c r="AC15" i="1" s="1"/>
  <c r="AB14" i="1"/>
  <c r="AC14" i="1" s="1"/>
  <c r="AB13" i="1"/>
  <c r="AC13" i="1" s="1"/>
  <c r="AB11" i="1"/>
  <c r="AC11" i="1" s="1"/>
  <c r="AB27" i="1"/>
  <c r="AC27" i="1" s="1"/>
  <c r="AB25" i="1"/>
  <c r="AC25" i="1" s="1"/>
  <c r="AB24" i="1"/>
  <c r="AC24" i="1" s="1"/>
  <c r="AB30" i="1"/>
  <c r="AC30" i="1" s="1"/>
  <c r="AB29" i="1"/>
  <c r="AC29" i="1" s="1"/>
  <c r="AB28" i="1"/>
  <c r="AC28" i="1" s="1"/>
  <c r="AB23" i="1"/>
  <c r="AC23" i="1" s="1"/>
  <c r="AB21" i="1"/>
  <c r="AC21" i="1" s="1"/>
  <c r="AB19" i="1"/>
  <c r="AC19" i="1" s="1"/>
  <c r="AB18" i="1"/>
  <c r="AC18" i="1" s="1"/>
  <c r="AB17" i="1"/>
  <c r="AC17" i="1" s="1"/>
  <c r="AB16" i="1"/>
  <c r="AC16" i="1" s="1"/>
  <c r="AB12" i="1"/>
  <c r="AC12" i="1" s="1"/>
  <c r="AB22" i="1"/>
  <c r="AC22" i="1" s="1"/>
  <c r="AB26" i="1"/>
  <c r="AC26" i="1" s="1"/>
  <c r="AB10" i="1"/>
  <c r="AC10" i="1" s="1"/>
</calcChain>
</file>

<file path=xl/sharedStrings.xml><?xml version="1.0" encoding="utf-8"?>
<sst xmlns="http://schemas.openxmlformats.org/spreadsheetml/2006/main" count="688" uniqueCount="337">
  <si>
    <t>No. solicitud</t>
  </si>
  <si>
    <t>fecha de solicitud</t>
  </si>
  <si>
    <t>Detalle de la fuente</t>
  </si>
  <si>
    <t>Código o capítulo</t>
  </si>
  <si>
    <t>Proceso afectado</t>
  </si>
  <si>
    <t>(DD-MM-AA)</t>
  </si>
  <si>
    <t>(Seleccione de la lista desplegable)</t>
  </si>
  <si>
    <t>(Utilice cualquier técnica: 5 ¿por qué?, espina pescado, lluvia de ideas etc.)</t>
  </si>
  <si>
    <t>ESTABLECIMIENTO ACCIONES DE MEJORA</t>
  </si>
  <si>
    <t>ACCIÓN</t>
  </si>
  <si>
    <t>(Cantidad de actividades de la acción - Columna J).</t>
  </si>
  <si>
    <t>Tipo de acción Propuesta</t>
  </si>
  <si>
    <t>Área responsable de ejecución</t>
  </si>
  <si>
    <t>Fórmula del indicador</t>
  </si>
  <si>
    <t>(Información automática)</t>
  </si>
  <si>
    <t>(Si ya hay acción formulada digite No. de solicitud)</t>
  </si>
  <si>
    <t>(Formule acorde con cantidad de actividades de la Columna K)</t>
  </si>
  <si>
    <t>Origen Externo</t>
  </si>
  <si>
    <t>Ente externo</t>
  </si>
  <si>
    <t>Origen Interno</t>
  </si>
  <si>
    <t>Corrección</t>
  </si>
  <si>
    <t>Correctiva</t>
  </si>
  <si>
    <t>Preventiva</t>
  </si>
  <si>
    <t>% que se espera alcanzar de la meta</t>
  </si>
  <si>
    <t>¿Hay acción formulada?</t>
  </si>
  <si>
    <t>Fecha terminación</t>
  </si>
  <si>
    <t>Fecha de inicio</t>
  </si>
  <si>
    <t>(Asignado por la Oficina de Control Interno)</t>
  </si>
  <si>
    <t>Contabilidad</t>
  </si>
  <si>
    <t>Tesorería</t>
  </si>
  <si>
    <t>Presupuesto</t>
  </si>
  <si>
    <t>Sistemas</t>
  </si>
  <si>
    <t>Planeación</t>
  </si>
  <si>
    <t>Recursos Humanos</t>
  </si>
  <si>
    <t>Estado de la acción</t>
  </si>
  <si>
    <t>(Relacione los documentos  que soportan y evidencian avances de ejecución)</t>
  </si>
  <si>
    <t>(No. actividades realizadas de las indicadas en la columna K).</t>
  </si>
  <si>
    <t>(Cálculo automático)</t>
  </si>
  <si>
    <t>(Información del análisis adelantado por el auditor que realizó el seguimiento)</t>
  </si>
  <si>
    <t>(Resultado automático)</t>
  </si>
  <si>
    <t>De mejora</t>
  </si>
  <si>
    <t>Universo</t>
  </si>
  <si>
    <t>Detalle de Actividades para ejecutar la acción</t>
  </si>
  <si>
    <t>Director Operativo</t>
  </si>
  <si>
    <t>Subdirector Financiero</t>
  </si>
  <si>
    <t>Coordinador Jurídico</t>
  </si>
  <si>
    <t xml:space="preserve">Subdirector Administrativo </t>
  </si>
  <si>
    <t>Técnico de Servicios Administrativos</t>
  </si>
  <si>
    <t>Secretario General</t>
  </si>
  <si>
    <t>Coordinador de Programación</t>
  </si>
  <si>
    <t>Coordinador Técnico</t>
  </si>
  <si>
    <t>RESPONSABLE: CONTROL INTERNO</t>
  </si>
  <si>
    <t>Gerente General</t>
  </si>
  <si>
    <t>Jefe Oficina de Control Interno</t>
  </si>
  <si>
    <t>Gerencia General</t>
  </si>
  <si>
    <t>Oficina de Control Interno</t>
  </si>
  <si>
    <t>Coordinación de Prensa y Comunicaciones</t>
  </si>
  <si>
    <t>Dirección Operativa</t>
  </si>
  <si>
    <t>Secretaría General</t>
  </si>
  <si>
    <t>Coordinación de Producción</t>
  </si>
  <si>
    <t>Coordinación de Programación</t>
  </si>
  <si>
    <t>Coordinación Técnica</t>
  </si>
  <si>
    <t>Ventas y Mercadeo</t>
  </si>
  <si>
    <t>Subdirección Financiera</t>
  </si>
  <si>
    <t>Subdirección Administrativa</t>
  </si>
  <si>
    <t>Servicios Administrativos</t>
  </si>
  <si>
    <t>Gestión Documental</t>
  </si>
  <si>
    <t>Coordinador de Producción</t>
  </si>
  <si>
    <t>Subdirector Administrativo</t>
  </si>
  <si>
    <t>Cargo del Líder proceso</t>
  </si>
  <si>
    <t>CÓDIGO: CCSE-FT-019</t>
  </si>
  <si>
    <t>Coordinador de Prensa y Comunicaciones</t>
  </si>
  <si>
    <t>Auxiliar de Atención al Ciudadano</t>
  </si>
  <si>
    <t>Planeación Estratégica (Estratégico)</t>
  </si>
  <si>
    <t>Nelson Jairo Rincón Martínez</t>
  </si>
  <si>
    <t>Coordinación Jurídica y Contractual</t>
  </si>
  <si>
    <t>Atención al Ciudadano</t>
  </si>
  <si>
    <t>Facturación y Cartera</t>
  </si>
  <si>
    <t>Sistema Informativo</t>
  </si>
  <si>
    <t>Cargo del responsable de ejecución</t>
  </si>
  <si>
    <t>Meta de la acción</t>
  </si>
  <si>
    <t>(Detalle el resultado que se espera obtener)</t>
  </si>
  <si>
    <t>VERSIÓN: 8</t>
  </si>
  <si>
    <t>FECHA DE APROBACIÓN: 24/04/2018</t>
  </si>
  <si>
    <t>IDENTIFICACIÓN DE LA OBSERVACIÓN Y/O HALLAZGO</t>
  </si>
  <si>
    <t>Fuente de  la observación y/o hallazgo</t>
  </si>
  <si>
    <t>Fecha de  la observación y/o hallazgo</t>
  </si>
  <si>
    <t>(Nombre completo del informe origen de la observación y/o hallazgo)</t>
  </si>
  <si>
    <t>(Identificación de  la observación y/o hallazgo, en el informe)</t>
  </si>
  <si>
    <t>Observación y/o hallazgo detectado</t>
  </si>
  <si>
    <t>(Transcripción de la observación y/o hallazgo)</t>
  </si>
  <si>
    <t>Causa(s) de la observación y/o hallazgo</t>
  </si>
  <si>
    <t>(Detalle todas las actividades que ejecutarán para eliminar la(s) causa(s) de  la observación y/o hallazgo)</t>
  </si>
  <si>
    <t>CIERRES ACCIÓN / OBSERVACIÓN Y/O HALLAZGO</t>
  </si>
  <si>
    <t>Cierre de la observación y/o hallazgo</t>
  </si>
  <si>
    <t>Auditor que cierra la observación y/o hallazgo</t>
  </si>
  <si>
    <t>No</t>
  </si>
  <si>
    <t>Gestión Financiera y Facturación</t>
  </si>
  <si>
    <t>Gestión de Recursos y Administración de la Información</t>
  </si>
  <si>
    <t>Planeación Estratégica</t>
  </si>
  <si>
    <t>Producción de Televisión</t>
  </si>
  <si>
    <t>Cantidad de acciones realizadas / Cantidad de acciones formuladas.</t>
  </si>
  <si>
    <t>Si</t>
  </si>
  <si>
    <t>De Mejora</t>
  </si>
  <si>
    <t>Control, Seguimiento y Evaluación</t>
  </si>
  <si>
    <t xml:space="preserve">Jefe Oficina de Control Interno </t>
  </si>
  <si>
    <t>Profesional Universitario de Planeación</t>
  </si>
  <si>
    <t>Servicio al Ciudadano y Defensor del Televidente</t>
  </si>
  <si>
    <t>Diseño y Creación de Contenidos</t>
  </si>
  <si>
    <t xml:space="preserve">Coordinadora de Programación </t>
  </si>
  <si>
    <t>1. Fecha seguimiento</t>
  </si>
  <si>
    <t>(Nombre)</t>
  </si>
  <si>
    <t>2. Evidencias o soportes ejecución acción de mejora</t>
  </si>
  <si>
    <t>3. Actividades realizadas  a la fecha</t>
  </si>
  <si>
    <t>Fuente de Hallazgo</t>
  </si>
  <si>
    <t>Proceso</t>
  </si>
  <si>
    <t xml:space="preserve">Origen Interno </t>
  </si>
  <si>
    <t>Gestión de las Comunicaciones</t>
  </si>
  <si>
    <t>Comercialización</t>
  </si>
  <si>
    <t>Emisión de Contenidos</t>
  </si>
  <si>
    <t>Gestión Jurídica y Contractual</t>
  </si>
  <si>
    <t>Gestión de Talento Humano</t>
  </si>
  <si>
    <t>Proceso de Participación Ciudadana y Control Social</t>
  </si>
  <si>
    <t xml:space="preserve">Tipo de acción </t>
  </si>
  <si>
    <t xml:space="preserve">Área responsable </t>
  </si>
  <si>
    <t xml:space="preserve">Cargo del responsable </t>
  </si>
  <si>
    <t>Meta</t>
  </si>
  <si>
    <t xml:space="preserve">Actividades </t>
  </si>
  <si>
    <t xml:space="preserve">Auditor </t>
  </si>
  <si>
    <t xml:space="preserve">Cierre Hallazgo </t>
  </si>
  <si>
    <t>ABIERTA</t>
  </si>
  <si>
    <t>Néstor Fernando Avella Avella</t>
  </si>
  <si>
    <t>CERRADA</t>
  </si>
  <si>
    <t xml:space="preserve">José Leonardo Ibarra Quiroga </t>
  </si>
  <si>
    <t>Gloria Marcela Morales Páez</t>
  </si>
  <si>
    <t xml:space="preserve">Jizeth Hael González Ramírez </t>
  </si>
  <si>
    <t>Profesional Universitario de Ventas y Mercadeo</t>
  </si>
  <si>
    <t>Profesional Universitario de Contabilidad</t>
  </si>
  <si>
    <t>Profesional Universitario de Presupuesto</t>
  </si>
  <si>
    <t>Profesional Universitario de Facturación</t>
  </si>
  <si>
    <t>Profesional Universitario de Recursos Humanos</t>
  </si>
  <si>
    <t>Profesional Universitario de Sistemas</t>
  </si>
  <si>
    <t xml:space="preserve">Líder de Gestión Documental </t>
  </si>
  <si>
    <t>Área</t>
  </si>
  <si>
    <t xml:space="preserve">Cargo responsable </t>
  </si>
  <si>
    <t>Gestión de Comunicaciones</t>
  </si>
  <si>
    <t>Atención al Usuario y Defensor del Televidente</t>
  </si>
  <si>
    <t>Prestación/Emisión Servicio de Televisión</t>
  </si>
  <si>
    <t>Profesional Universitario de Talento Humano</t>
  </si>
  <si>
    <t>Líder de Gestión Documental</t>
  </si>
  <si>
    <t>Profesional Universitario de Tesorería</t>
  </si>
  <si>
    <t xml:space="preserve">Profesional Universitario de Facturación </t>
  </si>
  <si>
    <t>Director Sistema Informativo</t>
  </si>
  <si>
    <t xml:space="preserve">Planeación </t>
  </si>
  <si>
    <t xml:space="preserve">Coordinación de Prensa y Comunicaciones </t>
  </si>
  <si>
    <t xml:space="preserve">Ventas y Mercadeo </t>
  </si>
  <si>
    <t>Coordinadora de Prensa y Comunicaciones</t>
  </si>
  <si>
    <t xml:space="preserve">Profesional Universitario de Ventas y Mercadeo </t>
  </si>
  <si>
    <t>Subdirectora Financiera</t>
  </si>
  <si>
    <t xml:space="preserve">Coordinación Jurídica </t>
  </si>
  <si>
    <t>Servicios administrativos</t>
  </si>
  <si>
    <t xml:space="preserve">Oficina de Control Interno </t>
  </si>
  <si>
    <t xml:space="preserve">Cargo del encargado de ejecución </t>
  </si>
  <si>
    <t>Acción Formulada</t>
  </si>
  <si>
    <t xml:space="preserve">Líder del Proceso </t>
  </si>
  <si>
    <t xml:space="preserve">Profesional Universitario de Planeación </t>
  </si>
  <si>
    <t>Coordinadora Técnica</t>
  </si>
  <si>
    <t xml:space="preserve">Coordinadora de Producción </t>
  </si>
  <si>
    <t xml:space="preserve">Profesional Universitario de Contabilidad </t>
  </si>
  <si>
    <t>Coordinadora Jurídica</t>
  </si>
  <si>
    <t>Técnico Servicios Administrativos</t>
  </si>
  <si>
    <t xml:space="preserve">Gerente General </t>
  </si>
  <si>
    <t>NO</t>
  </si>
  <si>
    <t>Gestión del Talento Humano (Apoyo)</t>
  </si>
  <si>
    <t>Mejora</t>
  </si>
  <si>
    <t>4.1</t>
  </si>
  <si>
    <t>Observaciones</t>
  </si>
  <si>
    <t>(Información del análisis del estado de la acción)</t>
  </si>
  <si>
    <t>(Escriba el nombre del Auditor que cierra la observación y/o hallazgo)</t>
  </si>
  <si>
    <t>4. Resultado del indicador</t>
  </si>
  <si>
    <t>5. % avance en ejecución de la meta</t>
  </si>
  <si>
    <t>6. Alerta</t>
  </si>
  <si>
    <t>7. Análisis - Seguimiento OCI</t>
  </si>
  <si>
    <t>8. Auditor que realizó el seguimiento</t>
  </si>
  <si>
    <t>Secretaria General</t>
  </si>
  <si>
    <t>Evaluación al Sistema de Control Interno - I Semestre 2020</t>
  </si>
  <si>
    <t>1.2</t>
  </si>
  <si>
    <t xml:space="preserve">Se requiere adelantar la revisión de la gestión de los conflictos de interés de manera que se prevenga la aparición de estos y/o se controlen las situaciones existentes,  evitando la afectación del servicio prestado en el Canal, de cara a lo establecido en el Art 12 Ley 1437/2011 y la Ley 2013/2019, se requiere realizar el realizar el autodiagnóstico y basado en el resultado establecer las plan de acción para adelantar la respectiva implementación. </t>
  </si>
  <si>
    <t>El canal no cuenta con el documento de lineamientos de conflictos de interés.</t>
  </si>
  <si>
    <t>Implementar un documento de lineamientos para la gestión de conflictos de interés en el Canal de acuerdo con la normatividad establecida.</t>
  </si>
  <si>
    <t>Actividades ejecutadas /Actividades programadas</t>
  </si>
  <si>
    <t>Documento realizado</t>
  </si>
  <si>
    <t xml:space="preserve">Profesional Universitario Recursos Humanos </t>
  </si>
  <si>
    <t>1.5</t>
  </si>
  <si>
    <t xml:space="preserve">Determinar el mecanismo de articulación de la línea de denuncias por posibles actos de corrupción establecida por Canal Capital, con la línea de denuncia interna sobre posibles incumplimientos al código de integridad. </t>
  </si>
  <si>
    <t>Portal de denuncias</t>
  </si>
  <si>
    <t>2.2
2.3</t>
  </si>
  <si>
    <t>Efectuar la revisión y documentación del esquema de líneas de defensa dando alcance a todas las actividades institucionales, de manera que se determinen así mismo las líneas de reporte, estándares de reporte y periodicidad de temas clave en la toma de decisiones.</t>
  </si>
  <si>
    <t>Si bien se cuenta con lineamientos articulados en la estructura de líneas de defensa, se requiere continuar con la articulación y la respectiva asociación de los diferentes documentos y herramientas ya establecidos para la gestión institucional.</t>
  </si>
  <si>
    <t xml:space="preserve">Número de documentos realizados/Número de documentos planeados </t>
  </si>
  <si>
    <t xml:space="preserve">Un (1) manual MIPG </t>
  </si>
  <si>
    <t xml:space="preserve">Elaborar el Plan Estratégico de Talento Humano con la inclusión de medidas que permitan evaluar la eficacia de lo identificado, teniendo en cuenta los parámetros definidos por el DAFP. </t>
  </si>
  <si>
    <t>4.2</t>
  </si>
  <si>
    <t xml:space="preserve">Ejecutar evaluaciones de satisfacción de las actividades formuladas en los Planes de Capacitación y Bienestar, tabular los resultados y adelantar los análisis respectivos de los mismos. </t>
  </si>
  <si>
    <t xml:space="preserve">Adecuado uso de los formato 002 EVALUACIÓN DE CAPACITACIÓN y 019 EVALUACIÓN DE IMPACTO DE CAPACITACIÓN </t>
  </si>
  <si>
    <t xml:space="preserve">1)Revisión de preguntas de los formatos  002 EVALUACIÓN DE CAPACITACIÓN y 019 EVALUACIÓN DE IMPACTO DE CAPACITACIÓN 
2) Identificar en cuales actividades y capacitaciones se diligencia
3)Realizar formatos digitales para poder tabular reportes
4)socializar </t>
  </si>
  <si>
    <t>Evaluaciones de satisfacción</t>
  </si>
  <si>
    <t>4.6</t>
  </si>
  <si>
    <t>Realizar actualización del Procedimiento de retiro del personal, con el fin de incluir la evaluación de actividades adelantadas y los formatos adoptados recientemente.</t>
  </si>
  <si>
    <t xml:space="preserve">Falta de actualización del procedimiento de retiro </t>
  </si>
  <si>
    <t>Procedimiento actualizado</t>
  </si>
  <si>
    <t>6.1</t>
  </si>
  <si>
    <t>Adoptar un mecanismo(s) que permita la vinculación de los objetivos estratégicos, los operativos (objetivos de los procesos) y de los proyectos velando por su sincronía y articulación.</t>
  </si>
  <si>
    <t xml:space="preserve">1. Formulación y publicación de la política de planeación institucional. 
2. Formulación y publicación del Plan Estratégico </t>
  </si>
  <si>
    <t>Dos (2) documentos formulados y publicados</t>
  </si>
  <si>
    <t>7.3</t>
  </si>
  <si>
    <t xml:space="preserve">Socializar ante los líderes de procesos y sus equipos de trabajo los   lineamientos para el reporte de riesgos materializados de conformidad con lo establecido en la Política de Administración Riesgos. </t>
  </si>
  <si>
    <t>Si bien se cuenta con la política y el manual de gestión de riesgos actualizado, aún no se han socializado con los líderes de proceso y sus equipos de trabajo los criterios definidos en dichos documentos asociados con el seguimiento y reporte de los riesgos materializados.</t>
  </si>
  <si>
    <t xml:space="preserve">Solicitar el diseño y publicación de piezas gráficas que indiquen los pasos a seguir en caso que se presente la posible materialización de riesgos.
</t>
  </si>
  <si>
    <t>Número de comunicaciones realizadas/Número de comunicaciones planeados</t>
  </si>
  <si>
    <t>8.2</t>
  </si>
  <si>
    <t xml:space="preserve">Definir y aplicar lineamientos para la realización y presentación del  informe periódico sobre la gestión del riesgo del Canal. </t>
  </si>
  <si>
    <t xml:space="preserve">Desde la segunda línea de defensa no se han llevado a cabo seguimientos a la gestión de los riesgos identificados en el mapa de riesgos de la entidad, inicialmente se ha gestionado desde la fase de identificación y de diseño de los controles. </t>
  </si>
  <si>
    <t xml:space="preserve">Diseñar y publicar el documento asociado a los reportes de información relacionados con la segunda línea de defensa para el periodo 2021 incluyendo los seguimientos a la gestión de riesgos. </t>
  </si>
  <si>
    <t xml:space="preserve">Un (1) documento diseñado y publicado </t>
  </si>
  <si>
    <t>8.4</t>
  </si>
  <si>
    <t xml:space="preserve">Definir lineamentos para la detección de fallas en los controles (diseño y ejecución) en la autoevaluación que permitan orientar la definición de acciones de mejora en cabeza de los líderes de procesos y sus equipos de trabajo. </t>
  </si>
  <si>
    <t xml:space="preserve">No se han aplicado ejercicios de autoevaluación en la vigencia, sin embargo dentro de la matriz de riesgos ya se cuenta con el análisis del diseño de controles y la actualización de los riesgos ha garantizado analizar el diseño de forma más precisa. </t>
  </si>
  <si>
    <t xml:space="preserve">Adelantar el ejercicio de autoevaluación institucional para la vigencia 2020.  </t>
  </si>
  <si>
    <t xml:space="preserve">Número de ejercicios realizados/Número de ejercicios planeados </t>
  </si>
  <si>
    <t xml:space="preserve">Un ejercicio de autoevaluación aplicado a los procesos de Capital. en la vigencia 2020 
</t>
  </si>
  <si>
    <t>10.1</t>
  </si>
  <si>
    <t xml:space="preserve">Se observan debilidades asociadas a la segregación de funciones en diferentes procedimientos, teniendo en cuenta las limitaciones del personal de planta con las que cuenta el canal, por lo cual es importante adelantar una revisión de la estructura organizacional y adelantar las acciones correspondientes para su adecuación. </t>
  </si>
  <si>
    <t>Planta de personal muy pequeña</t>
  </si>
  <si>
    <t>estudio de planta</t>
  </si>
  <si>
    <t>12.1</t>
  </si>
  <si>
    <t xml:space="preserve">Se han observado debilidades relacionadas a la actualización de documentos asociados a los procesos y procedimientos, en razón a que no se realizan revisiones periódicas (autoevaluaciones) de la aplicación  de los mismos de acuerdo con las condiciones actuales de la entidad </t>
  </si>
  <si>
    <t xml:space="preserve">No se han aplicado ejercicios de autoevaluación en la vigencia, sin embargo, se han ido actualizando de forma progresiva los documentos de los procesos. </t>
  </si>
  <si>
    <t xml:space="preserve">Adelantar el ejercicio de autoevaluación institucional para la vigencia 2020 </t>
  </si>
  <si>
    <t>14.4</t>
  </si>
  <si>
    <t>Adelantar revisión y actualización de los procedimientos de comunicación interna y externa, teniendo  en cuenta canales como la intranet y los lineamientos de la nueva Dirección.</t>
  </si>
  <si>
    <t>actividades ejecutadas / programadas</t>
  </si>
  <si>
    <t>Procedimientos actualizados y socializados</t>
  </si>
  <si>
    <t>Coordinación de Prensa y comunicaciones</t>
  </si>
  <si>
    <t>13.1
13.2</t>
  </si>
  <si>
    <t>Revisar los lineamientos específicos de la Política de Gestión de Información Estadística de la Dimensión Información y Comunicación, contenidos en el numeral 5.2.4 del Manual Operativo del MIPG, versión 3 de diciembre 2019 y  adelantar su implementación mediante la aplicación de los  diagnósticos que están establecidos y coordinar con las áreas que generan datos en el Canal.</t>
  </si>
  <si>
    <t>Analizar la pertinencia de la aplicación de la política de Gestión de Información Estadística de la Dimensión Información y Comunicación a partir de los lineamientos definidos por la Secretaría Distrital de Planeación.</t>
  </si>
  <si>
    <t xml:space="preserve">Número de análisis realizados/Número de análisis planeados </t>
  </si>
  <si>
    <t xml:space="preserve">Un (1) análisis de política realizado  </t>
  </si>
  <si>
    <t>15.1</t>
  </si>
  <si>
    <t>Revisar estrategia de comunicaciones externa para la vigencia 2020,  que cuente con el  visto bueno de la línea estratégica.</t>
  </si>
  <si>
    <t>Por cambio de la administración se están haciendo cambios a los lineamientos, formatos y documentos de Comunicaciones</t>
  </si>
  <si>
    <t>1. Revisar plan de comunicaciones.
2. Actualizar el plan de comunicaciones e incluir la  estrategia y el Brief.
3. Socialización de los documentos actualizados.</t>
  </si>
  <si>
    <t xml:space="preserve">Mejora </t>
  </si>
  <si>
    <t>15.4</t>
  </si>
  <si>
    <t>Documentar y/o revisar los  mecanismos establecidos para evaluar periódicamente la efectividad de los canales de comunicación con partes externas, así como sus contenidos e incluir mecanismos de mejora de resultados.</t>
  </si>
  <si>
    <t xml:space="preserve">1. Determinar dentro de la estrategia qué mecanismos se pueden o no llevar a cabo para evaluar la efectividad de los canales de comunicación con partes externas.
</t>
  </si>
  <si>
    <t>Revisión de los mecanismos de evaluación/Acta de la revisión de los mecanismos.</t>
  </si>
  <si>
    <t xml:space="preserve">Diseño y Creación de Contenidos - Área Digital </t>
  </si>
  <si>
    <t xml:space="preserve">Debido a:
*Cambios de administración
*Ajuste en la estructura organizacional de la dirección operativa y creación del área digital
*Se encuentra en proceso de documentación y de las acciones propias ejecutadas por el área digital de capital
</t>
  </si>
  <si>
    <t>Septiembre de 2020</t>
  </si>
  <si>
    <t>Diciembre 31 de 2020</t>
  </si>
  <si>
    <t>Digital</t>
  </si>
  <si>
    <t>Coordinador de producción</t>
  </si>
  <si>
    <t xml:space="preserve">Se requiere una revisión periódica de los mecanismos establecidos para ajustarlos. </t>
  </si>
  <si>
    <t>1. Revisar la encuesta de satisfacción y realizar las actualizaciones que sean necesarias.
2. Publicarla en la página web.</t>
  </si>
  <si>
    <t>Publicación de la encuesta de satisfacción actualizada</t>
  </si>
  <si>
    <t>16.3</t>
  </si>
  <si>
    <t>Fortalecer el formato de identificación de procedimientos (EPLE-FT-023), de manera que los controles puedan ser identificados de conformidad con la Guía para la administración del riesgo y el diseño de controles en entidades públicas.</t>
  </si>
  <si>
    <t xml:space="preserve">Modificar el formato de identificación de procedimientos (EPLE-FT-023) incluyendo el análisis de controles a partir de los lineamientos del manual metodológico de administración del riesgo.  </t>
  </si>
  <si>
    <t xml:space="preserve">Número de formatos actualizados/Número de formatos planeados para actualizar </t>
  </si>
  <si>
    <t xml:space="preserve">Un (1) formato actualizado </t>
  </si>
  <si>
    <t>16.4</t>
  </si>
  <si>
    <t>Estandarizar los mecanismos de reporte con periodicidades y responsables, acorde a lo determinado en el esquema de líneas de defensa.</t>
  </si>
  <si>
    <t>Diseñar y publicar un documento que describa los reportes de información relacionados con la segunda línea de defensa para el periodo 2021 indicando: Informe, fecha de reporte, mecanismo y/o insumo y responsable del reporte.</t>
  </si>
  <si>
    <t>17.7</t>
  </si>
  <si>
    <t xml:space="preserve">Adelantar la coordinación de la verificación al avance y cumplimiento incluidas en los planes de mejoramiento por la segunda línea de defensa. </t>
  </si>
  <si>
    <t>Un ejercicio de autoevaluación aplicado a los procesos de Capital. en la vigencia 2020.</t>
  </si>
  <si>
    <t>Fechas &lt;2020</t>
  </si>
  <si>
    <t>Fechas =2020</t>
  </si>
  <si>
    <t>PRIMER SEGUIMIENTO DE 2020</t>
  </si>
  <si>
    <t>SEGUIMIENTO PLAN DE MEJORAMIENTO</t>
  </si>
  <si>
    <t>Jizeth González</t>
  </si>
  <si>
    <t>1. Boletín Interno: http://intranet.canalcapital.gov.co/intranet/boletines/
2. Boletín Agéndate: 
http://intranet.canalcapital.gov.co/intranet/agenda/
3. Conexión Gerencial
http://intranet.canalcapital.gov.co/intranet/gerencial/
4. Comunicados internos: 
http://intranet.canalcapital.gov.co/intranet/comunicados/
5. Otras notas: 
http://intranet.canalcapital.gov.co/intranet/notas-de-interes/</t>
  </si>
  <si>
    <t xml:space="preserve">No se remiten soportes para el presente seguimiento. </t>
  </si>
  <si>
    <t>Henry Beltrán</t>
  </si>
  <si>
    <t xml:space="preserve">1. Documento "relación de informes de planeación". </t>
  </si>
  <si>
    <t>1. Autoevaluación realizada a los diferentes procesos de la entidad.</t>
  </si>
  <si>
    <t>1. Presentación en power point referente al diagnóstico realizado por las SDP para las acciones del sector cultura y puntualmente de Canal Capital
2. Excel plan de acción para el sector de cultura con las acciones concertadas para Canal Capital en verde. 
3. Excel de análisis de posibles operaciones estadísticas a adoptar por parte del Canal, donde se especifica que efectivamente no hay viabilidad para hacerlo y por ende el canal no las adoptará.
4. Correos electrónicos de gestión en el marco del Plan Estadístico Distrital.</t>
  </si>
  <si>
    <t xml:space="preserve">1. Correo electrónico de actualización del formato </t>
  </si>
  <si>
    <t xml:space="preserve">1. Documento "listado de informes de planeación". </t>
  </si>
  <si>
    <t>Se da cabal cumplimiento a lo formulado, dentro de los plazos establecidos.</t>
  </si>
  <si>
    <t>1. Publicaciones en la página web: 
https://www.canalcapital.gov.co/comunicados
https://www.canalcapital.gov.co/prensa</t>
  </si>
  <si>
    <t>1. Correo de envío de documentos para traducción en lenguaje claro.
2. Correo de respuesta Veeduría.</t>
  </si>
  <si>
    <t>Jhon Guancha</t>
  </si>
  <si>
    <t>Falta articular y complementar la línea de denuncias por corrupción con otros tipos de denuncias</t>
  </si>
  <si>
    <t>1) Realizar reunión con servicio al ciudadano para verificar la pertinencia de incluir este tipo de denuncias.
2) Realizar reunión con el área de sistemas para ver la posibilidad de integrarlo en la intranet de ser pertinente
3) Diseñar el formato de denuncias digital de todos los temas pertinentes.
4) Realizar socialización de la implementación.</t>
  </si>
  <si>
    <t xml:space="preserve">Diseñar y publicar el manual del Modelo Integrado de Planeación y Gestión incorporando el esquema de líneas de defensa en el marco de la gestión institucional y las diferentes políticas de gestión. </t>
  </si>
  <si>
    <t xml:space="preserve">Falta de actualización del Plan estratégico de Talento Humano </t>
  </si>
  <si>
    <t xml:space="preserve">1) Identificar modificaciones a realizar en el PETH según parámetros establecidos y nuevos objetivos.
2) Elaborar borrador y  aprobaciones 
3) publicar y socializar </t>
  </si>
  <si>
    <t xml:space="preserve">1) Identificar modificaciones a realizar
en el procedimiento de retiro.
2) Elaborar borrador y  aprobaciones 
3) publicar y socializar </t>
  </si>
  <si>
    <t xml:space="preserve">Debido a que a entidad se encuentra en procesos de revisión y actualización de su plataforma estratégica, y por otra parte, durante el primer semestre de la vigencia se surtió la definición del nuevo Plan de Desarrollo Distrital, se está redefiniendo la política de planeación institucional que permita la sincronía y articulación de los objetivos estratégicos, operativos y de los proyectos. </t>
  </si>
  <si>
    <t>1. Borrador de resolución de la plataforma estratégica 
2. Presentación socialización plataforma estratégica - colaboradores 
3. Presentación socialización plataforma estratégica - ciudadanía 
4. Relación de preguntas y respuestas del foro
5. Circular 26 de 2020 para la formulación del Plan Estratégico</t>
  </si>
  <si>
    <t>Dos (2) comunicaciones realizadas en el periodo.</t>
  </si>
  <si>
    <t xml:space="preserve">1) Realizar un estudio de necesidades de planta y así estudiar la posibilidad financiera de ampliar la planta.
</t>
  </si>
  <si>
    <t>Por cambio de la administración se está haciendo cambios a los lineamientos.</t>
  </si>
  <si>
    <t xml:space="preserve">1. Realizar revisión de documentos de Comunicación Interna y Externa relacionados con el proceso.
2. Actualización de los mismos.
3. Socialización de los documentos actualizados. </t>
  </si>
  <si>
    <t xml:space="preserve">Falta de claridad en los lineamientos distritales respecto a la política de planeación estadística. </t>
  </si>
  <si>
    <t>Plan de Comunicaciones actualizado y socializado.</t>
  </si>
  <si>
    <t xml:space="preserve">No se ha contemplado el mecanismo dentro de los documentos del área. </t>
  </si>
  <si>
    <t>Estándar documental de los mecanismos de medición de los canales digitales de capital que permitan dar claridad a la forma en que se están monitoreando las audiencias digitales y socialización con el equipo digital del mismo</t>
  </si>
  <si>
    <t>Estándar documental que describa el monitoreo de las audiencias digitales</t>
  </si>
  <si>
    <t>1 estándar documental
1 Socialización</t>
  </si>
  <si>
    <t>Líder de digital</t>
  </si>
  <si>
    <t>1. Correo de Bogotá es TIC - Documentos ajuste PROTOCOLO DE AUDIENCIAS
2. EPLE-FT-012 ACTA DE REUNIÓN. (sep. 10)
3. Instructivo - Informe mensual Digital - Acciones correctivas, preventivas y de mejoramiento_</t>
  </si>
  <si>
    <t>Si bien se cuenta con un cronograma definido para los principales reportes gestionados desde la segunda línea de defensa, es necesario complementar y divulgar dicho cronograma para conocimiento de las diferentes áreas. 
Por otro lado, dentro del mismo documento hace falta incorporar criterios de reporte y responsables que garanticen el compromiso de los diferentes procesos y equipos de trabajo.</t>
  </si>
  <si>
    <t xml:space="preserve">El formato actual para documentación de procesos no cuenta en su totalidad con los lineamientos requeridos por la metodología para el diseño de controles. 
Sin embargo, en la actualidad se han adelantado acciones orientadas a actualizar los procedimientos de los procesos de la entidad, aquellos que han sido actualizados cuentan con el análisis de los controles a partir de los lineamientos del manual metodológico de administración del riesgo. </t>
  </si>
  <si>
    <t xml:space="preserve">Pendiente la consolidación de los resultados y la presentación ante las instancias pertinentes. </t>
  </si>
  <si>
    <t xml:space="preserve">1. Lineamientos para la Gestión de Conflictos de Interés. </t>
  </si>
  <si>
    <t>Néstor Avella</t>
  </si>
  <si>
    <r>
      <rPr>
        <b/>
        <sz val="9"/>
        <rFont val="Tahoma"/>
        <family val="2"/>
      </rPr>
      <t xml:space="preserve">Análisis OCI: </t>
    </r>
    <r>
      <rPr>
        <sz val="9"/>
        <rFont val="Tahoma"/>
        <family val="2"/>
      </rPr>
      <t>El área responsable, presentó el documento "lineamientos Conflicto de Intereses" sobre el cual se recomienda adelantar la socialización y aprobación por parte del comité, área o instancia competente, así como su publicación en la intranet, como parte de los documentos del área.
Dado lo anterior, así como las fechas de ejecución formulados esta se califica</t>
    </r>
    <r>
      <rPr>
        <b/>
        <sz val="9"/>
        <rFont val="Tahoma"/>
        <family val="2"/>
      </rPr>
      <t xml:space="preserve"> "En Proceso" </t>
    </r>
    <r>
      <rPr>
        <sz val="9"/>
        <rFont val="Tahoma"/>
        <family val="2"/>
      </rPr>
      <t>con el fin de que se adelanten las actividades pendientes.</t>
    </r>
  </si>
  <si>
    <r>
      <rPr>
        <b/>
        <sz val="9"/>
        <rFont val="Tahoma"/>
        <family val="2"/>
      </rPr>
      <t xml:space="preserve">Análisis OCI: </t>
    </r>
    <r>
      <rPr>
        <sz val="9"/>
        <rFont val="Tahoma"/>
        <family val="2"/>
      </rPr>
      <t>El área responsable, no presentó avances ni soportes de cumplimiento para este seguimiento. Se recomienda dar cumplimiento a las acciones y actividades previstas dentro del plazo establecido para tal efecto.
Dado lo anterior, esta se califica con alerta</t>
    </r>
    <r>
      <rPr>
        <b/>
        <sz val="9"/>
        <rFont val="Tahoma"/>
        <family val="2"/>
      </rPr>
      <t xml:space="preserve"> "Sin Iniciar" </t>
    </r>
    <r>
      <rPr>
        <sz val="9"/>
        <rFont val="Tahoma"/>
        <family val="2"/>
      </rPr>
      <t>debido a que no se presentaron soportes del adecuado cumplimiento y por lo cual se recomienda adelantar lo pertinente dentro del plazo establecido.</t>
    </r>
  </si>
  <si>
    <r>
      <rPr>
        <b/>
        <sz val="9"/>
        <rFont val="Tahoma"/>
        <family val="2"/>
      </rPr>
      <t xml:space="preserve">Reporte Planeación: </t>
    </r>
    <r>
      <rPr>
        <sz val="9"/>
        <rFont val="Tahoma"/>
        <family val="2"/>
      </rPr>
      <t>El documento iniciará su proceso de elaboración a partir del mes de noviembre de 2020. 
Análisis OCI:  Conforme lo reportado es evidente que la calificación será con alerta</t>
    </r>
    <r>
      <rPr>
        <b/>
        <sz val="9"/>
        <rFont val="Tahoma"/>
        <family val="2"/>
      </rPr>
      <t xml:space="preserve"> "Sin Iniciar"</t>
    </r>
    <r>
      <rPr>
        <sz val="9"/>
        <rFont val="Tahoma"/>
        <family val="2"/>
      </rPr>
      <t xml:space="preserve">. Se conmina al área para llevar a cabo la actividad según lo reportado. </t>
    </r>
  </si>
  <si>
    <r>
      <rPr>
        <b/>
        <sz val="9"/>
        <rFont val="Tahoma"/>
        <family val="2"/>
      </rPr>
      <t xml:space="preserve">Reporte Planeación: </t>
    </r>
    <r>
      <rPr>
        <sz val="9"/>
        <rFont val="Tahoma"/>
        <family val="2"/>
      </rPr>
      <t xml:space="preserve">Se elaboró la propuesta de Resolución de la plataforma estratégica así como la circular para la formulación del Plan Estratégico y el Plan Anual de Adquisiciones, los cuales son insumo fundamental para la política de planeación institucional. Respecto a la plataforma estratégica es importante aclarar que la construcción de la misma se llevó a cabo en varias fases de planeación estratégica basadas en mesas de trabajo con diferentes equipos de trabajo, consultas a la ciudadanía a través del foro establecido para tal fin y una posterior socialización de la misma al interior de la organización con el fin de conocer los puntos de vista de los colaboradores, esto impactó de forma positiva la elaboración de este documento fortaleciendo subsecuentemente las directrices para la formulación del plan estratégico. </t>
    </r>
    <r>
      <rPr>
        <b/>
        <sz val="9"/>
        <rFont val="Tahoma"/>
        <family val="2"/>
      </rPr>
      <t xml:space="preserve">
Análisis OCI: </t>
    </r>
    <r>
      <rPr>
        <sz val="9"/>
        <rFont val="Tahoma"/>
        <family val="2"/>
      </rPr>
      <t>Se da cuenta que la acción se encuentra en proceso. Se han adelantado actividades iniciales y preparatorias para la elaboración de los documentos finales. En los soportes remitidos se pudo evidenciar que en la presentación de la plataforma estratégica (colaboradores), puntualmente en la estructura funcional, no menciona a la persona que ocupa el cargo de la Coordinación jurídica. Se sugiere tener en cuenta para futuras referencias de la estructura funcional del canal, todos los cargos de coordinación que tiene la planta laboral de la entidad. Producto de lo anterior se califica</t>
    </r>
    <r>
      <rPr>
        <b/>
        <sz val="9"/>
        <rFont val="Tahoma"/>
        <family val="2"/>
      </rPr>
      <t xml:space="preserve"> "En Proceso" </t>
    </r>
    <r>
      <rPr>
        <sz val="9"/>
        <rFont val="Tahoma"/>
        <family val="2"/>
      </rPr>
      <t xml:space="preserve">de acuerdo con las fechas programadas para llevar a cabo la acción. </t>
    </r>
  </si>
  <si>
    <r>
      <rPr>
        <b/>
        <sz val="9"/>
        <color theme="1"/>
        <rFont val="Tahoma"/>
        <family val="2"/>
      </rPr>
      <t xml:space="preserve">Reporte Planeación: </t>
    </r>
    <r>
      <rPr>
        <sz val="9"/>
        <color theme="1"/>
        <rFont val="Tahoma"/>
        <family val="2"/>
      </rPr>
      <t xml:space="preserve">Esta actividad se llevará a cabo en el último bimestre del año. </t>
    </r>
    <r>
      <rPr>
        <b/>
        <sz val="9"/>
        <color theme="1"/>
        <rFont val="Tahoma"/>
        <family val="2"/>
      </rPr>
      <t xml:space="preserve">
Análisis OCI:  </t>
    </r>
    <r>
      <rPr>
        <sz val="9"/>
        <color theme="1"/>
        <rFont val="Tahoma"/>
        <family val="2"/>
      </rPr>
      <t>Conforme lo reportado es evidente que la calificación será con alerta</t>
    </r>
    <r>
      <rPr>
        <b/>
        <sz val="9"/>
        <color theme="1"/>
        <rFont val="Tahoma"/>
        <family val="2"/>
      </rPr>
      <t xml:space="preserve"> "Sin Iniciar"</t>
    </r>
    <r>
      <rPr>
        <sz val="9"/>
        <color theme="1"/>
        <rFont val="Tahoma"/>
        <family val="2"/>
      </rPr>
      <t xml:space="preserve">. Se conmina al área para llevar a cabo la actividad según lo reportado. </t>
    </r>
  </si>
  <si>
    <r>
      <rPr>
        <b/>
        <sz val="9"/>
        <rFont val="Tahoma"/>
        <family val="2"/>
      </rPr>
      <t xml:space="preserve">Reporte Planeación: </t>
    </r>
    <r>
      <rPr>
        <sz val="9"/>
        <rFont val="Tahoma"/>
        <family val="2"/>
      </rPr>
      <t xml:space="preserve">Se adelantó la revisión inicial de los informes de planeación como insumo base para el documento de informes que las diferentes dependencias deben suministrar a planeación. </t>
    </r>
    <r>
      <rPr>
        <b/>
        <sz val="9"/>
        <rFont val="Tahoma"/>
        <family val="2"/>
      </rPr>
      <t xml:space="preserve">
Análisis OCI: </t>
    </r>
    <r>
      <rPr>
        <sz val="9"/>
        <rFont val="Tahoma"/>
        <family val="2"/>
      </rPr>
      <t>Se pudo evidenciar un trabajo inicial donde se identificaron los informes elaborado por planeación durante cada vigencia. Relacionan un total de 32 documentos con diferentes periodicidades. Teniendo presente las fechas programadas y que no ha sido elaborado el documento contemplado en la acción, se califica</t>
    </r>
    <r>
      <rPr>
        <b/>
        <sz val="9"/>
        <rFont val="Tahoma"/>
        <family val="2"/>
      </rPr>
      <t xml:space="preserve"> "En Proceso".</t>
    </r>
  </si>
  <si>
    <r>
      <rPr>
        <b/>
        <sz val="9"/>
        <rFont val="Tahoma"/>
        <family val="2"/>
      </rPr>
      <t xml:space="preserve">Reporte Planeación: </t>
    </r>
    <r>
      <rPr>
        <sz val="9"/>
        <rFont val="Tahoma"/>
        <family val="2"/>
      </rPr>
      <t xml:space="preserve">El ejercicio de autoevaluación se llevó a cabo a partir de la actualización de la herramienta en la cual se incorporaron diferentes elementos para hacer más completo el ejercicio, una vez se actualizó la misma se realizó la solicitud de desarrollo de la actividad a los diferentes procesos de la entidad, incluyendo a las áreas de sistemas, servicios administrativos y gestión documental dentro del procesos de gestión de recursos y administración de la información. Al 31 de octubre de 2020 se obtuvieron la totalidad de las respuestas de los diferentes procesos solicitados.
</t>
    </r>
    <r>
      <rPr>
        <b/>
        <sz val="9"/>
        <rFont val="Tahoma"/>
        <family val="2"/>
      </rPr>
      <t xml:space="preserve">
Análisis OCI: </t>
    </r>
    <r>
      <rPr>
        <sz val="9"/>
        <rFont val="Tahoma"/>
        <family val="2"/>
      </rPr>
      <t>Según los soportes remitidos se puede avisar que los procesos que conforman la gestión de la entidad adelantaron la autoevaluación correspondiente. No se pudo observar informe con los resultados obtenidos ni que se presentaran ante algún estamento interno de Canal Capital. En similar sentido no se observaron los soportes correspondientes a lo reportado en las autoevaluaciones. Por lo anterior se califica la acción</t>
    </r>
    <r>
      <rPr>
        <b/>
        <sz val="9"/>
        <rFont val="Tahoma"/>
        <family val="2"/>
      </rPr>
      <t xml:space="preserve"> "Terminada" </t>
    </r>
    <r>
      <rPr>
        <sz val="9"/>
        <rFont val="Tahoma"/>
        <family val="2"/>
      </rPr>
      <t xml:space="preserve">pero se dejará abierta tendiente a que en una próxima verificación se pueda constatar que hubo retroalimentación de los resultados obtenidos en la autoevaluación. </t>
    </r>
  </si>
  <si>
    <r>
      <rPr>
        <b/>
        <sz val="9"/>
        <rFont val="Tahoma"/>
        <family val="2"/>
      </rPr>
      <t xml:space="preserve">Reporte Planeación: </t>
    </r>
    <r>
      <rPr>
        <sz val="9"/>
        <rFont val="Tahoma"/>
        <family val="2"/>
      </rPr>
      <t>El ejercicio de autoevaluación se llevó a cabo a partir de la actualización de la herramienta en la cual se incorporaron diferentes elementos para hacer más completo el ejercicio, una vez se actualizó la misma se realizó la solicitud de desarrollo de la actividad a los diferentes procesos de la entidad, incluyendo a las áreas de sistemas, servicios administrativos y gestión documental dentro del procesos de gestión de recursos y administración de la información. Al 31 de octubre de 2020 se obtuvieron la totalidad de las respuestas de los diferentes procesos solicitados.</t>
    </r>
    <r>
      <rPr>
        <b/>
        <sz val="9"/>
        <rFont val="Tahoma"/>
        <family val="2"/>
      </rPr>
      <t xml:space="preserve">
Análisis OCI: </t>
    </r>
    <r>
      <rPr>
        <sz val="9"/>
        <rFont val="Tahoma"/>
        <family val="2"/>
      </rPr>
      <t>Según los soportes remitidos se puede avisar que los procesos que conforman la gestión de la entidad adelantaron la autoevaluación correspondiente. No se pudo observar informe con los resultados obtenidos ni que se presentaran ante algún estamento interno de Canal Capital. En similar sentido no se observaron los soportes correspondientes a lo reportado en las autoevaluaciones. Por lo anterior se califica la acción</t>
    </r>
    <r>
      <rPr>
        <b/>
        <sz val="9"/>
        <rFont val="Tahoma"/>
        <family val="2"/>
      </rPr>
      <t xml:space="preserve"> "Terminada" </t>
    </r>
    <r>
      <rPr>
        <sz val="9"/>
        <rFont val="Tahoma"/>
        <family val="2"/>
      </rPr>
      <t xml:space="preserve">pero se dejará abierta tendiente a que en una próxima verificación se pueda constatar que hubo retroalimentación de los resultados obtenidos en la autoevaluación. </t>
    </r>
  </si>
  <si>
    <r>
      <t xml:space="preserve">Reporte Comunicaciones: </t>
    </r>
    <r>
      <rPr>
        <sz val="9"/>
        <rFont val="Tahoma"/>
        <family val="2"/>
      </rPr>
      <t xml:space="preserve">Se realizó la actualización en la intranet de todos los productos internos que se han realizado para la gestión de las comunicaciones internas. Actualmente estamos a la espera de la socialización del Plan de Comunicaciones de la alcaldía para hacer ajustes al Plan de Comunicaciones del Canal; al igual que el Manual de Crisis. Por otro lado se encuentra en revisión el proceso de comunicaciones el canal puesto que en esta administración el área asumió nuevas funciones. </t>
    </r>
    <r>
      <rPr>
        <b/>
        <sz val="9"/>
        <rFont val="Tahoma"/>
        <family val="2"/>
      </rPr>
      <t xml:space="preserve">
Análisis OCI: </t>
    </r>
    <r>
      <rPr>
        <sz val="9"/>
        <rFont val="Tahoma"/>
        <family val="2"/>
      </rPr>
      <t>Verificados los enlaces se evidencia que el área ha venido informando sobre las diferentes actividades de actualización documental en los diferentes boletines internos; sin embargo, teniendo en cuenta las mesas de trabajo adelantadas con el área durante la formulación del plan la actualización documental se enmarca en los procedimientos y formatos asociados en materia de comunicación como son "EGCM-PD-004 ADMINISTRACION DE MEDIOS Y CANALES INTERNOS" y "EGCM-PD-005 GESTION DE COMUNICACION EXTERNA", así como su publicación en la intranet y posterior socialización al interior del proceso. 
Teniendo en cuenta lo anterior, se califica la acción con alerta</t>
    </r>
    <r>
      <rPr>
        <b/>
        <sz val="9"/>
        <rFont val="Tahoma"/>
        <family val="2"/>
      </rPr>
      <t xml:space="preserve"> "Sin Iniciar" </t>
    </r>
    <r>
      <rPr>
        <sz val="9"/>
        <rFont val="Tahoma"/>
        <family val="2"/>
      </rPr>
      <t xml:space="preserve">y se recomienda al área adelantar las acciones pertinentes con el fin de dar cabal cumplimiento a lo formulado dentro de los plazos establecidos, así mismo se recuerda que de requerirse cambios en los plazos de finalización establecidos se deben seguir los lineamientos consignados en la Circular Interna N.024 de 2020 </t>
    </r>
    <r>
      <rPr>
        <i/>
        <sz val="9"/>
        <rFont val="Tahoma"/>
        <family val="2"/>
      </rPr>
      <t xml:space="preserve">"Formulación, modificación y seguimiento a los Planes de mejoramiento (Institucional y por Procesos) y el seguimiento a los Mapas de riesgos (corrupción y gestión) y al Plan Anticorrupción y de Atención al Ciudadano – PAAC". </t>
    </r>
  </si>
  <si>
    <r>
      <rPr>
        <b/>
        <sz val="9"/>
        <rFont val="Tahoma"/>
        <family val="2"/>
      </rPr>
      <t xml:space="preserve">Reporte Planeación: </t>
    </r>
    <r>
      <rPr>
        <sz val="9"/>
        <rFont val="Tahoma"/>
        <family val="2"/>
      </rPr>
      <t>A partir del mes de julio de 2020, el área de planeación trabajó de manera articulada con la Secretaría Distrital de Planeación el análisis de estado, pertinencia y viabilidad de acciones a ejecutar por Canal Capital en el marco del Plan Estadístico Distrital (PED). En primer lugar, se realizó un análisis del diagnóstico construido por parte de la SDP en la materia, encontrando que Canal Capital debía realizar una revisión y diseño de acciones para incluir en el plan de acción particular del instrumento PED. Posteriormente, se adelantaron análisis de flujos de información disponibles así como de posibles operaciones estadísticas que podrían ser adoptadas por la entidad. En vista de la naturaleza jurídica, la misionalidad y el manejo de información de Canal Capital, se concluyó que no se adoptarían operaciones estadísticas en vista de que la información que se maneja al interior de la entidad no resulta especialmente relevante para los fines dispuestos por el PED en su diseño metodológico. Así pues, se concluyó satisfactoriamente el análisis de la implementación de lineamientos de la política de información estadísticas y se definió la no necesidad de construcción de una política interna para Canal Capital, en tanto que los flujos de información estadística son prácticamente inexistentes y las posibles necesidades en la materia se encuentran suficientemente cubiertas mediante el plan de acción del PED.</t>
    </r>
    <r>
      <rPr>
        <b/>
        <sz val="9"/>
        <rFont val="Tahoma"/>
        <family val="2"/>
      </rPr>
      <t xml:space="preserve">
Análisis OCI:</t>
    </r>
    <r>
      <rPr>
        <sz val="9"/>
        <rFont val="Tahoma"/>
        <family val="2"/>
      </rPr>
      <t xml:space="preserve"> La formulación de la acción contemplaba</t>
    </r>
    <r>
      <rPr>
        <i/>
        <sz val="9"/>
        <rFont val="Tahoma"/>
        <family val="2"/>
      </rPr>
      <t xml:space="preserve"> "análisis sobre la pertinencia de la aplicación de la política de Gestión de Información Estadística de la Dimensión Información y Comunicación"</t>
    </r>
    <r>
      <rPr>
        <sz val="9"/>
        <rFont val="Tahoma"/>
        <family val="2"/>
      </rPr>
      <t>, el cual se evidencia en cierta medida a partir de los soportes remitidos. Sin embargo, no es clara la conformación de la herramienta "matriz de posibles operaciones estadísticas" pues no contempla el conjunto de datos relacionado a la interacción de los contenidos del Canal en plataformas digitales.
Hecha la anterior precisión, se califica la acción</t>
    </r>
    <r>
      <rPr>
        <b/>
        <sz val="9"/>
        <rFont val="Tahoma"/>
        <family val="2"/>
      </rPr>
      <t xml:space="preserve"> "Terminada" </t>
    </r>
    <r>
      <rPr>
        <sz val="9"/>
        <rFont val="Tahoma"/>
        <family val="2"/>
      </rPr>
      <t xml:space="preserve">pero se dejará abierta para que sea remitido en un próximo seguimiento la precisión de como se hizo el levantamiento de la matriz citada y la razón de no haber incluido el conjunto de datos proveniente de medios TICs. </t>
    </r>
  </si>
  <si>
    <r>
      <t xml:space="preserve">Reporte Comunicaciones: </t>
    </r>
    <r>
      <rPr>
        <sz val="9"/>
        <rFont val="Tahoma"/>
        <family val="2"/>
      </rPr>
      <t xml:space="preserve">Se abrió un espacio en la página web de Capital donde se publican las noticias los diferentes boletines compartidos con los medios y los impactos de prensa alcanzados mensualmente. </t>
    </r>
    <r>
      <rPr>
        <b/>
        <sz val="9"/>
        <rFont val="Tahoma"/>
        <family val="2"/>
      </rPr>
      <t xml:space="preserve">
Análisis OCI: </t>
    </r>
    <r>
      <rPr>
        <sz val="9"/>
        <rFont val="Tahoma"/>
        <family val="2"/>
      </rPr>
      <t>Se verifican los soportes, evidenciando que estos no tienen relación con la acción formulada ni con el indicador "Plan de Comunicaciones actualizado y socializado"; por lo que la acción se califica con alerta</t>
    </r>
    <r>
      <rPr>
        <b/>
        <sz val="9"/>
        <rFont val="Tahoma"/>
        <family val="2"/>
      </rPr>
      <t xml:space="preserve"> "Sin Iniciar".
</t>
    </r>
    <r>
      <rPr>
        <sz val="9"/>
        <rFont val="Tahoma"/>
        <family val="2"/>
      </rPr>
      <t>Se recomienda al área adelantar la autoevaluación de lo formulado en el plan con el fin de establecer el plan de trabajo u otro mecanismo que permita darle cabal cumplimiento a lo programado, dentro de los plazos establecidos, así como verificar las actas de reunión de las mesas de trabajo adelantadas durante la formulación con la Oficina de Control Interno. De igual manera, se recuerda que de requerirse cambios en los plazos de finalización establecidos se deben seguir los lineamientos consignados en la Circular Interna N.024 de 2020</t>
    </r>
    <r>
      <rPr>
        <i/>
        <sz val="9"/>
        <rFont val="Tahoma"/>
        <family val="2"/>
      </rPr>
      <t xml:space="preserve"> "Formulación, modificación y seguimiento a los Planes de mejoramiento (Institucional y por Procesos) y el seguimiento a los Mapas de riesgos (corrupción y gestión) y al Plan Anticorrupción y de Atención al Ciudadano – PAAC". </t>
    </r>
  </si>
  <si>
    <r>
      <t xml:space="preserve">Reporte Comunicaciones: </t>
    </r>
    <r>
      <rPr>
        <sz val="9"/>
        <rFont val="Tahoma"/>
        <family val="2"/>
      </rPr>
      <t xml:space="preserve">Los mecanismos de medición de comunicación externa se da por monitoreo de medios. El cual se está realizando por alertas generadas por buscadores como Google, porque actualmente el área no cuenta con un servicio de monitoreo contratado. 
</t>
    </r>
    <r>
      <rPr>
        <b/>
        <sz val="9"/>
        <rFont val="Tahoma"/>
        <family val="2"/>
      </rPr>
      <t xml:space="preserve">
Análisis OCI: </t>
    </r>
    <r>
      <rPr>
        <sz val="9"/>
        <rFont val="Tahoma"/>
        <family val="2"/>
      </rPr>
      <t>Si bien el área no cuenta con un servicio de monitoreo contratado, el soporte remitido no da cuenta de las acciones adelantadas que permitan darle cumplimiento a lo formulado, así mismo la meta consignada se enfoca en "Revisión de los mecanismos de evaluación y Acta de la revisión de los mecanismos" por lo que se recomienda al área adelantar la autoevaluación que permita establecer lo pendiente por ejecución. 
Teniendo en cuenta lo anterior, se califica la acción con alerta</t>
    </r>
    <r>
      <rPr>
        <b/>
        <sz val="9"/>
        <rFont val="Tahoma"/>
        <family val="2"/>
      </rPr>
      <t xml:space="preserve"> "Sin Iniciar" </t>
    </r>
    <r>
      <rPr>
        <sz val="9"/>
        <rFont val="Tahoma"/>
        <family val="2"/>
      </rPr>
      <t>y se recuerda que de requerirse cambios en los plazos de finalización establecidos se deben seguir los lineamientos consignados en la Circular Interna N.024 de 2020</t>
    </r>
    <r>
      <rPr>
        <i/>
        <sz val="9"/>
        <rFont val="Tahoma"/>
        <family val="2"/>
      </rPr>
      <t xml:space="preserve"> "Formulación, modificación y seguimiento a los Planes de mejoramiento (Institucional y por Procesos) y el seguimiento a los Mapas de riesgos (corrupción y gestión) y al Plan Anticorrupción y de Atención al Ciudadano – PAAC". </t>
    </r>
  </si>
  <si>
    <r>
      <t xml:space="preserve">Reporte Digital: </t>
    </r>
    <r>
      <rPr>
        <sz val="9"/>
        <rFont val="Tahoma"/>
        <family val="2"/>
      </rPr>
      <t xml:space="preserve">Se está trabajando en el documento 'Manual Informe mensual - Digital' que se está adelantando y que será revisado por la dirección operativa. </t>
    </r>
    <r>
      <rPr>
        <b/>
        <sz val="9"/>
        <rFont val="Tahoma"/>
        <family val="2"/>
      </rPr>
      <t xml:space="preserve">
Análisis OCI: </t>
    </r>
    <r>
      <rPr>
        <sz val="9"/>
        <rFont val="Tahoma"/>
        <family val="2"/>
      </rPr>
      <t>Verificados los soportes entregados por el área, se evidencia el borrador del documento "Instructivo - Informe mensual Digital" en el que se describe el paso a paso de la extracción de información de las analíticas de cada canal externo con el que cuenta Capital [Twitter, Instagram, Periscope, página web] con el que se construirá el protocolo de audiencias [Acta 10 de septiembre]. 
Teniendo en cuenta lo anterior, así como la fecha de terminación programada en el plan se califica la acción</t>
    </r>
    <r>
      <rPr>
        <b/>
        <sz val="9"/>
        <rFont val="Tahoma"/>
        <family val="2"/>
      </rPr>
      <t xml:space="preserve"> "En Proceso"</t>
    </r>
    <r>
      <rPr>
        <sz val="9"/>
        <rFont val="Tahoma"/>
        <family val="2"/>
      </rPr>
      <t xml:space="preserve"> y se recomienda al área adelantar las acciones pendientes que permitan dar cabal cumplimiento de lo formulado en los plazos establecidos. Se recuerda que de requerir ajustes a los plazos se deben seguir los parámetros consignados en la Circular Interna N.024 de 2020</t>
    </r>
    <r>
      <rPr>
        <i/>
        <sz val="9"/>
        <rFont val="Tahoma"/>
        <family val="2"/>
      </rPr>
      <t xml:space="preserve"> "Formulación, modificación y seguimiento a los Planes de mejoramiento (Institucional y por Procesos) y el seguimiento a los Mapas de riesgos (corrupción y gestión) y al Plan Anticorrupción y de Atención al Ciudadano – PAAC". </t>
    </r>
  </si>
  <si>
    <r>
      <rPr>
        <b/>
        <sz val="9"/>
        <rFont val="Tahoma"/>
        <family val="2"/>
      </rPr>
      <t xml:space="preserve">Reporte At. Ciudadano: </t>
    </r>
    <r>
      <rPr>
        <sz val="9"/>
        <rFont val="Tahoma"/>
        <family val="2"/>
      </rPr>
      <t xml:space="preserve">Hasta la fecha no se ha realizado actualización alguna de la encuesta de satisfacción, teniendo en cuenta que no ha sido necesario hacerlo. La encuesta fue revisada por la profesional de la veeduría como propuesta de documento para ser traducido en lenguaje claro. No se recibieron comentarios al respecto de este documento por parte de la Veeduría pues cumple con lo necesario en lenguaje claro.
</t>
    </r>
    <r>
      <rPr>
        <b/>
        <sz val="9"/>
        <rFont val="Tahoma"/>
        <family val="2"/>
      </rPr>
      <t xml:space="preserve">
Análisis OCI: </t>
    </r>
    <r>
      <rPr>
        <sz val="9"/>
        <rFont val="Tahoma"/>
        <family val="2"/>
      </rPr>
      <t xml:space="preserve">Teniendo en cuenta el reporte del área y la verificación de los soportes remitidos se evidencia la comunicación de revisión de los documentos pertenecientes al área incluyendo la encuesta de satisfacción del ciudadano por parte de la Veeduría Distrital sin observaciones; de conformidad con las fechas de ejecución se califica la acción </t>
    </r>
    <r>
      <rPr>
        <b/>
        <sz val="9"/>
        <rFont val="Tahoma"/>
        <family val="2"/>
      </rPr>
      <t xml:space="preserve">"En Proceso" </t>
    </r>
    <r>
      <rPr>
        <sz val="9"/>
        <rFont val="Tahoma"/>
        <family val="2"/>
      </rPr>
      <t xml:space="preserve">con el fin de que el área verifique la herramienta en el marco de las dinámicas de operación del Canal. </t>
    </r>
  </si>
  <si>
    <r>
      <rPr>
        <b/>
        <sz val="9"/>
        <rFont val="Tahoma"/>
        <family val="2"/>
      </rPr>
      <t xml:space="preserve">Reporte Planeación: </t>
    </r>
    <r>
      <rPr>
        <sz val="9"/>
        <rFont val="Tahoma"/>
        <family val="2"/>
      </rPr>
      <t>El documento fue actualizado en el mes de octubre y ya se encuentra disponible en la intranet.</t>
    </r>
    <r>
      <rPr>
        <b/>
        <sz val="9"/>
        <rFont val="Tahoma"/>
        <family val="2"/>
      </rPr>
      <t xml:space="preserve">
Análisis OCI: </t>
    </r>
    <r>
      <rPr>
        <sz val="9"/>
        <rFont val="Tahoma"/>
        <family val="2"/>
      </rPr>
      <t>Verificada la intranet, se pudo encontrar el  formato de identificación de procedimientos (EPLE-FT-023) actualizado. Cuenta con los criterios para la identificación de controles conforme la guía vigente del DAFP. Por lo anterior se califica la acción</t>
    </r>
    <r>
      <rPr>
        <b/>
        <sz val="9"/>
        <rFont val="Tahoma"/>
        <family val="2"/>
      </rPr>
      <t xml:space="preserve"> "Terminada" </t>
    </r>
    <r>
      <rPr>
        <sz val="9"/>
        <rFont val="Tahoma"/>
        <family val="2"/>
      </rPr>
      <t xml:space="preserve">y se da el cierre de esta al cumplir el objetivo. </t>
    </r>
  </si>
  <si>
    <r>
      <rPr>
        <b/>
        <sz val="9"/>
        <rFont val="Tahoma"/>
        <family val="2"/>
      </rPr>
      <t xml:space="preserve">Reporte Planeación: </t>
    </r>
    <r>
      <rPr>
        <sz val="9"/>
        <rFont val="Tahoma"/>
        <family val="2"/>
      </rPr>
      <t xml:space="preserve">Se adelantó la revisión inicial de los informes de planeación como insumo base para el documento de informes que las diferentes dependencias deben suministrar a planeación. </t>
    </r>
    <r>
      <rPr>
        <b/>
        <sz val="9"/>
        <rFont val="Tahoma"/>
        <family val="2"/>
      </rPr>
      <t xml:space="preserve">
Análisis OCI:  </t>
    </r>
    <r>
      <rPr>
        <sz val="9"/>
        <rFont val="Tahoma"/>
        <family val="2"/>
      </rPr>
      <t xml:space="preserve">Se pudo evidenciar un trabajo inicial donde se identificaron los informes elaborado por planeación durante cada vigencia. Relacionan un total de 32 documentos con diferentes periodicidades. Teniendo presente las fechas programadas y que no ha sido elaborado el documento contemplado en la acción, se califica </t>
    </r>
    <r>
      <rPr>
        <b/>
        <sz val="9"/>
        <rFont val="Tahoma"/>
        <family val="2"/>
      </rPr>
      <t>"En Proceso"</t>
    </r>
    <r>
      <rPr>
        <sz val="9"/>
        <rFont val="Tahoma"/>
        <family val="2"/>
      </rPr>
      <t xml:space="preserve">. Es importante que el ejercicio tenga un alcance institucional, teniendo en cuenta que las líneas de reporte tienen alcance a todos los procesos del Canal. </t>
    </r>
  </si>
  <si>
    <t xml:space="preserve">En el próximo seguimiento se analizará la información base para el diligenciamiento de la matriz, con el fin evidenciar que se integre lo relacionado con las plataformas digitales como insumo de la toma de decisiones.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</si>
</sst>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scheme val="minor"/>
    </font>
    <font>
      <sz val="11"/>
      <color theme="1"/>
      <name val="Calibri"/>
      <family val="2"/>
      <scheme val="minor"/>
    </font>
    <font>
      <sz val="10"/>
      <name val="Arial"/>
      <family val="2"/>
    </font>
    <font>
      <sz val="10"/>
      <color indexed="8"/>
      <name val="Arial"/>
      <family val="2"/>
    </font>
    <font>
      <sz val="9"/>
      <color theme="1"/>
      <name val="Tahoma"/>
      <family val="2"/>
    </font>
    <font>
      <sz val="10"/>
      <name val="Tahoma"/>
      <family val="2"/>
    </font>
    <font>
      <sz val="10"/>
      <color theme="1"/>
      <name val="Tahoma"/>
      <family val="2"/>
    </font>
    <font>
      <b/>
      <sz val="10"/>
      <color theme="1"/>
      <name val="Tahoma"/>
      <family val="2"/>
    </font>
    <font>
      <b/>
      <sz val="10"/>
      <color theme="0"/>
      <name val="Tahoma"/>
      <family val="2"/>
    </font>
    <font>
      <b/>
      <sz val="22"/>
      <color theme="1"/>
      <name val="Tahoma"/>
      <family val="2"/>
    </font>
    <font>
      <sz val="10"/>
      <color indexed="8"/>
      <name val="Tahoma"/>
      <family val="2"/>
    </font>
    <font>
      <b/>
      <sz val="9"/>
      <color theme="1"/>
      <name val="Tahoma"/>
      <family val="2"/>
    </font>
    <font>
      <sz val="9"/>
      <name val="Tahoma"/>
      <family val="2"/>
    </font>
    <font>
      <sz val="8"/>
      <color theme="1"/>
      <name val="Tahoma"/>
      <family val="2"/>
    </font>
    <font>
      <b/>
      <sz val="9"/>
      <name val="Tahoma"/>
      <family val="2"/>
    </font>
    <font>
      <i/>
      <sz val="9"/>
      <name val="Tahoma"/>
      <family val="2"/>
    </font>
  </fonts>
  <fills count="14">
    <fill>
      <patternFill patternType="none"/>
    </fill>
    <fill>
      <patternFill patternType="gray125"/>
    </fill>
    <fill>
      <patternFill patternType="solid">
        <fgColor theme="3" tint="0.59999389629810485"/>
        <bgColor indexed="64"/>
      </patternFill>
    </fill>
    <fill>
      <patternFill patternType="solid">
        <fgColor theme="3"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5" tint="-0.499984740745262"/>
        <bgColor indexed="64"/>
      </patternFill>
    </fill>
    <fill>
      <patternFill patternType="solid">
        <fgColor rgb="FF002060"/>
        <bgColor indexed="64"/>
      </patternFill>
    </fill>
    <fill>
      <patternFill patternType="solid">
        <fgColor theme="0" tint="-0.49998474074526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4" tint="0.59999389629810485"/>
        <bgColor indexed="64"/>
      </patternFill>
    </fill>
  </fills>
  <borders count="54">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theme="0"/>
      </bottom>
      <diagonal/>
    </border>
    <border>
      <left style="thin">
        <color indexed="64"/>
      </left>
      <right style="thin">
        <color indexed="64"/>
      </right>
      <top style="thin">
        <color theme="0"/>
      </top>
      <bottom style="thin">
        <color indexed="64"/>
      </bottom>
      <diagonal/>
    </border>
    <border>
      <left style="medium">
        <color indexed="64"/>
      </left>
      <right style="thin">
        <color indexed="64"/>
      </right>
      <top style="medium">
        <color indexed="64"/>
      </top>
      <bottom style="thin">
        <color theme="0"/>
      </bottom>
      <diagonal/>
    </border>
    <border>
      <left style="thin">
        <color indexed="64"/>
      </left>
      <right style="medium">
        <color indexed="64"/>
      </right>
      <top style="medium">
        <color indexed="64"/>
      </top>
      <bottom style="thin">
        <color theme="0"/>
      </bottom>
      <diagonal/>
    </border>
    <border>
      <left style="thin">
        <color indexed="64"/>
      </left>
      <right style="medium">
        <color indexed="64"/>
      </right>
      <top style="thin">
        <color theme="0"/>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medium">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medium">
        <color indexed="64"/>
      </top>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thin">
        <color theme="0"/>
      </right>
      <top/>
      <bottom style="medium">
        <color indexed="64"/>
      </bottom>
      <diagonal/>
    </border>
    <border>
      <left style="thin">
        <color theme="0"/>
      </left>
      <right style="medium">
        <color indexed="64"/>
      </right>
      <top style="thin">
        <color theme="0"/>
      </top>
      <bottom style="medium">
        <color indexed="64"/>
      </bottom>
      <diagonal/>
    </border>
    <border>
      <left style="medium">
        <color indexed="64"/>
      </left>
      <right style="thin">
        <color indexed="64"/>
      </right>
      <top style="thin">
        <color theme="0"/>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cellStyleXfs>
  <cellXfs count="173">
    <xf numFmtId="0" fontId="0" fillId="0" borderId="0" xfId="0"/>
    <xf numFmtId="0" fontId="3" fillId="0" borderId="0" xfId="2" applyFont="1" applyFill="1" applyBorder="1" applyAlignment="1">
      <alignment vertical="center"/>
    </xf>
    <xf numFmtId="0" fontId="3" fillId="0" borderId="0" xfId="2" applyFont="1" applyBorder="1" applyAlignment="1">
      <alignment vertical="center"/>
    </xf>
    <xf numFmtId="0" fontId="6" fillId="0" borderId="0" xfId="0" applyFont="1"/>
    <xf numFmtId="0" fontId="7" fillId="5" borderId="3" xfId="0" applyFont="1" applyFill="1" applyBorder="1" applyAlignment="1" applyProtection="1">
      <alignment horizontal="center" vertical="center" wrapText="1"/>
    </xf>
    <xf numFmtId="0" fontId="6" fillId="0" borderId="0" xfId="0" applyFont="1" applyAlignment="1">
      <alignment wrapText="1"/>
    </xf>
    <xf numFmtId="0" fontId="6" fillId="0" borderId="0" xfId="0" applyFont="1" applyAlignment="1">
      <alignment horizontal="center" wrapText="1"/>
    </xf>
    <xf numFmtId="0" fontId="4" fillId="2" borderId="4"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xf>
    <xf numFmtId="0" fontId="4" fillId="4" borderId="4" xfId="0" applyFont="1" applyFill="1" applyBorder="1" applyAlignment="1" applyProtection="1">
      <alignment horizontal="center" vertical="center" wrapText="1"/>
    </xf>
    <xf numFmtId="0" fontId="4" fillId="4" borderId="5" xfId="0" applyFont="1" applyFill="1" applyBorder="1" applyAlignment="1" applyProtection="1">
      <alignment horizontal="center" vertical="center" wrapText="1"/>
    </xf>
    <xf numFmtId="0" fontId="4" fillId="0" borderId="0" xfId="0" applyFont="1" applyAlignment="1">
      <alignment wrapText="1"/>
    </xf>
    <xf numFmtId="0" fontId="7" fillId="0" borderId="0" xfId="0" applyFont="1" applyAlignment="1">
      <alignment horizontal="center" vertical="center"/>
    </xf>
    <xf numFmtId="0" fontId="10" fillId="0" borderId="0" xfId="2" applyFont="1" applyFill="1" applyBorder="1" applyAlignment="1">
      <alignment vertical="center"/>
    </xf>
    <xf numFmtId="0" fontId="10" fillId="0" borderId="0" xfId="2" applyFont="1" applyFill="1" applyBorder="1" applyAlignment="1">
      <alignment vertical="center" wrapText="1"/>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Fill="1"/>
    <xf numFmtId="9" fontId="6" fillId="0" borderId="0" xfId="1" applyFont="1" applyFill="1" applyAlignment="1">
      <alignment horizontal="center" vertical="center"/>
    </xf>
    <xf numFmtId="9" fontId="6" fillId="0" borderId="0" xfId="1" applyFont="1" applyAlignment="1">
      <alignment horizontal="center" vertical="center"/>
    </xf>
    <xf numFmtId="9" fontId="7" fillId="0" borderId="0" xfId="1" applyFont="1" applyAlignment="1">
      <alignment horizontal="center" vertical="center"/>
    </xf>
    <xf numFmtId="0" fontId="10" fillId="0" borderId="0" xfId="2" applyFont="1" applyFill="1" applyBorder="1" applyAlignment="1"/>
    <xf numFmtId="0" fontId="10" fillId="0" borderId="0" xfId="2" applyFont="1" applyFill="1" applyBorder="1"/>
    <xf numFmtId="1" fontId="6" fillId="0" borderId="0" xfId="1" applyNumberFormat="1" applyFont="1" applyAlignment="1">
      <alignment horizontal="center" vertical="center"/>
    </xf>
    <xf numFmtId="0" fontId="7" fillId="0" borderId="0" xfId="0" applyFont="1" applyFill="1" applyAlignment="1">
      <alignment horizontal="center" vertical="center"/>
    </xf>
    <xf numFmtId="0" fontId="10" fillId="0" borderId="0" xfId="2" applyFont="1" applyFill="1" applyBorder="1" applyAlignment="1">
      <alignment horizontal="center" vertical="center"/>
    </xf>
    <xf numFmtId="0" fontId="5" fillId="0" borderId="0" xfId="2" applyFont="1" applyAlignment="1">
      <alignment horizontal="center" vertical="center"/>
    </xf>
    <xf numFmtId="15" fontId="4" fillId="0" borderId="3" xfId="0" applyNumberFormat="1" applyFont="1" applyBorder="1" applyAlignment="1" applyProtection="1">
      <alignment horizontal="center" vertical="center" wrapText="1"/>
      <protection locked="0" hidden="1"/>
    </xf>
    <xf numFmtId="0" fontId="4" fillId="0" borderId="3" xfId="0" applyFont="1" applyBorder="1" applyAlignment="1" applyProtection="1">
      <alignment horizontal="center" vertical="center" wrapText="1"/>
      <protection locked="0" hidden="1"/>
    </xf>
    <xf numFmtId="0" fontId="4" fillId="0" borderId="3" xfId="0" applyFont="1" applyBorder="1" applyAlignment="1" applyProtection="1">
      <alignment horizontal="justify" vertical="center" wrapText="1"/>
      <protection locked="0" hidden="1"/>
    </xf>
    <xf numFmtId="9" fontId="4" fillId="0" borderId="3" xfId="0" applyNumberFormat="1" applyFont="1" applyBorder="1" applyAlignment="1" applyProtection="1">
      <alignment horizontal="center" vertical="center" wrapText="1"/>
      <protection locked="0" hidden="1"/>
    </xf>
    <xf numFmtId="164" fontId="4" fillId="0" borderId="3" xfId="1" applyNumberFormat="1" applyFont="1" applyBorder="1" applyAlignment="1" applyProtection="1">
      <alignment horizontal="center" vertical="center" wrapText="1"/>
      <protection locked="0" hidden="1"/>
    </xf>
    <xf numFmtId="0" fontId="4" fillId="0" borderId="3" xfId="0" applyFont="1" applyBorder="1" applyAlignment="1" applyProtection="1">
      <alignment horizontal="center" vertical="center" wrapText="1"/>
      <protection hidden="1"/>
    </xf>
    <xf numFmtId="0" fontId="6" fillId="0" borderId="0" xfId="0" applyFont="1" applyAlignment="1">
      <alignment horizontal="center" vertical="center" wrapText="1"/>
    </xf>
    <xf numFmtId="0" fontId="4" fillId="0" borderId="3" xfId="0" applyFont="1" applyBorder="1" applyAlignment="1" applyProtection="1">
      <alignment horizontal="justify" vertical="center"/>
      <protection locked="0" hidden="1"/>
    </xf>
    <xf numFmtId="0" fontId="6" fillId="0" borderId="0" xfId="0" applyFont="1" applyBorder="1" applyAlignment="1">
      <alignment wrapText="1"/>
    </xf>
    <xf numFmtId="0" fontId="6" fillId="0" borderId="0" xfId="0" applyFont="1" applyBorder="1" applyAlignment="1">
      <alignment horizontal="center" vertical="center" wrapText="1"/>
    </xf>
    <xf numFmtId="0" fontId="6" fillId="0" borderId="0" xfId="0" applyFont="1" applyBorder="1" applyAlignment="1" applyProtection="1">
      <alignment wrapText="1"/>
      <protection hidden="1"/>
    </xf>
    <xf numFmtId="0" fontId="12" fillId="0" borderId="3" xfId="0" applyFont="1" applyFill="1" applyBorder="1" applyAlignment="1" applyProtection="1">
      <alignment horizontal="center" vertical="center" wrapText="1"/>
      <protection hidden="1"/>
    </xf>
    <xf numFmtId="0" fontId="12" fillId="0" borderId="10" xfId="0" applyFont="1" applyFill="1" applyBorder="1" applyAlignment="1" applyProtection="1">
      <alignment horizontal="center" vertical="center" wrapText="1"/>
      <protection hidden="1"/>
    </xf>
    <xf numFmtId="2" fontId="12" fillId="0" borderId="10" xfId="0" applyNumberFormat="1" applyFont="1" applyFill="1" applyBorder="1" applyAlignment="1" applyProtection="1">
      <alignment horizontal="center" vertical="center" wrapText="1"/>
      <protection hidden="1"/>
    </xf>
    <xf numFmtId="15" fontId="12" fillId="0" borderId="3" xfId="0" applyNumberFormat="1" applyFont="1" applyBorder="1" applyAlignment="1" applyProtection="1">
      <alignment horizontal="center" vertical="center" wrapText="1"/>
      <protection locked="0" hidden="1"/>
    </xf>
    <xf numFmtId="0" fontId="6" fillId="0" borderId="0" xfId="0" applyFont="1" applyBorder="1" applyAlignment="1" applyProtection="1">
      <alignment horizontal="center" vertical="center" wrapText="1"/>
      <protection hidden="1"/>
    </xf>
    <xf numFmtId="15" fontId="12" fillId="0" borderId="9" xfId="0" applyNumberFormat="1" applyFont="1" applyFill="1" applyBorder="1" applyAlignment="1" applyProtection="1">
      <alignment horizontal="center" vertical="center" wrapText="1"/>
      <protection hidden="1"/>
    </xf>
    <xf numFmtId="0" fontId="12" fillId="0" borderId="11" xfId="0" applyFont="1" applyFill="1" applyBorder="1" applyAlignment="1" applyProtection="1">
      <alignment horizontal="center" vertical="center" wrapText="1"/>
      <protection hidden="1"/>
    </xf>
    <xf numFmtId="0" fontId="12" fillId="0" borderId="24" xfId="0" applyFont="1" applyFill="1" applyBorder="1" applyAlignment="1" applyProtection="1">
      <alignment horizontal="center" vertical="center" wrapText="1"/>
      <protection hidden="1"/>
    </xf>
    <xf numFmtId="0" fontId="13" fillId="6" borderId="10" xfId="0" applyFont="1" applyFill="1" applyBorder="1" applyAlignment="1">
      <alignment horizontal="center" vertical="center" wrapText="1"/>
    </xf>
    <xf numFmtId="0" fontId="6" fillId="0" borderId="0" xfId="0" applyFont="1" applyFill="1" applyBorder="1" applyAlignment="1" applyProtection="1">
      <alignment horizontal="center" wrapText="1"/>
      <protection hidden="1"/>
    </xf>
    <xf numFmtId="0" fontId="6" fillId="0" borderId="0" xfId="0" applyFont="1" applyBorder="1" applyAlignment="1" applyProtection="1">
      <alignment horizontal="center" vertical="center" wrapText="1"/>
      <protection locked="0" hidden="1"/>
    </xf>
    <xf numFmtId="0" fontId="4" fillId="4" borderId="6" xfId="0" applyFont="1" applyFill="1" applyBorder="1" applyAlignment="1" applyProtection="1">
      <alignment horizontal="center" vertical="center" wrapText="1"/>
    </xf>
    <xf numFmtId="0" fontId="4" fillId="0" borderId="23" xfId="0" applyFont="1" applyBorder="1" applyAlignment="1" applyProtection="1">
      <alignment horizontal="center" vertical="center" wrapText="1"/>
    </xf>
    <xf numFmtId="0" fontId="4" fillId="0" borderId="23" xfId="0" applyFont="1" applyBorder="1" applyAlignment="1" applyProtection="1">
      <alignment horizontal="justify" vertical="center" wrapText="1"/>
      <protection locked="0" hidden="1"/>
    </xf>
    <xf numFmtId="0" fontId="4" fillId="0" borderId="24" xfId="0" applyFont="1" applyBorder="1" applyAlignment="1" applyProtection="1">
      <alignment horizontal="center" vertical="center" wrapText="1"/>
      <protection locked="0" hidden="1"/>
    </xf>
    <xf numFmtId="0" fontId="4" fillId="0" borderId="11" xfId="0" applyFont="1" applyBorder="1" applyAlignment="1" applyProtection="1">
      <alignment horizontal="center" vertical="center" wrapText="1"/>
      <protection locked="0" hidden="1"/>
    </xf>
    <xf numFmtId="0" fontId="12" fillId="0" borderId="3" xfId="0" applyFont="1" applyBorder="1" applyAlignment="1" applyProtection="1">
      <alignment horizontal="center" vertical="center" wrapText="1"/>
      <protection locked="0" hidden="1"/>
    </xf>
    <xf numFmtId="0" fontId="13" fillId="6" borderId="11" xfId="0" applyFont="1" applyFill="1" applyBorder="1" applyAlignment="1">
      <alignment horizontal="center" vertical="center" wrapText="1"/>
    </xf>
    <xf numFmtId="0" fontId="13" fillId="13" borderId="44" xfId="0" applyFont="1" applyFill="1" applyBorder="1" applyAlignment="1">
      <alignment horizontal="center" vertical="center" wrapText="1"/>
    </xf>
    <xf numFmtId="0" fontId="13" fillId="13" borderId="45" xfId="0" applyFont="1" applyFill="1" applyBorder="1" applyAlignment="1">
      <alignment horizontal="center" vertical="center" wrapText="1"/>
    </xf>
    <xf numFmtId="0" fontId="13" fillId="13" borderId="47" xfId="0" applyFont="1" applyFill="1" applyBorder="1" applyAlignment="1">
      <alignment horizontal="center" vertical="center" wrapText="1"/>
    </xf>
    <xf numFmtId="0" fontId="13" fillId="6" borderId="9" xfId="0" applyFont="1" applyFill="1" applyBorder="1" applyAlignment="1">
      <alignment horizontal="center" vertical="center" wrapText="1"/>
    </xf>
    <xf numFmtId="0" fontId="12" fillId="0" borderId="9" xfId="0" applyFont="1" applyFill="1" applyBorder="1" applyAlignment="1" applyProtection="1">
      <alignment horizontal="center" vertical="center" wrapText="1"/>
      <protection hidden="1"/>
    </xf>
    <xf numFmtId="0" fontId="13" fillId="0" borderId="3" xfId="0" applyFont="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164" fontId="12" fillId="0" borderId="3" xfId="1" applyNumberFormat="1" applyFont="1" applyBorder="1" applyAlignment="1" applyProtection="1">
      <alignment horizontal="center" vertical="center" wrapText="1"/>
      <protection locked="0" hidden="1"/>
    </xf>
    <xf numFmtId="0" fontId="6" fillId="0" borderId="3" xfId="0" applyFont="1" applyBorder="1" applyAlignment="1">
      <alignment horizontal="justify" vertical="center" wrapText="1"/>
    </xf>
    <xf numFmtId="164" fontId="6" fillId="0" borderId="3" xfId="1" applyNumberFormat="1" applyFont="1" applyFill="1" applyBorder="1" applyAlignment="1" applyProtection="1">
      <alignment horizontal="center" vertical="center" wrapText="1"/>
    </xf>
    <xf numFmtId="0" fontId="5" fillId="0" borderId="3" xfId="0" applyFont="1" applyBorder="1" applyAlignment="1">
      <alignment horizontal="center" vertical="center" wrapText="1"/>
    </xf>
    <xf numFmtId="164" fontId="5" fillId="0" borderId="3" xfId="1" applyNumberFormat="1" applyFont="1" applyFill="1" applyBorder="1" applyAlignment="1" applyProtection="1">
      <alignment horizontal="center" vertical="center" wrapText="1"/>
    </xf>
    <xf numFmtId="0" fontId="12" fillId="0" borderId="23" xfId="0" applyFont="1" applyBorder="1" applyAlignment="1" applyProtection="1">
      <alignment horizontal="justify" vertical="center" wrapText="1"/>
      <protection locked="0" hidden="1"/>
    </xf>
    <xf numFmtId="0" fontId="6" fillId="0" borderId="23" xfId="0" applyFont="1" applyBorder="1" applyAlignment="1">
      <alignment horizontal="justify" vertical="center" wrapText="1"/>
    </xf>
    <xf numFmtId="0" fontId="5" fillId="0" borderId="23" xfId="0" applyFont="1" applyBorder="1" applyAlignment="1">
      <alignment horizontal="justify" vertical="center" wrapText="1"/>
    </xf>
    <xf numFmtId="0" fontId="6" fillId="0" borderId="24" xfId="0" applyFont="1" applyBorder="1" applyAlignment="1">
      <alignment horizontal="justify" vertical="center" wrapText="1"/>
    </xf>
    <xf numFmtId="10" fontId="6" fillId="0" borderId="0" xfId="1" applyNumberFormat="1" applyFont="1" applyAlignment="1">
      <alignment horizontal="center" vertical="center" wrapText="1"/>
    </xf>
    <xf numFmtId="10" fontId="13" fillId="13" borderId="45" xfId="1" applyNumberFormat="1" applyFont="1" applyFill="1" applyBorder="1" applyAlignment="1">
      <alignment horizontal="center" vertical="center" wrapText="1"/>
    </xf>
    <xf numFmtId="10" fontId="12" fillId="0" borderId="10" xfId="1" applyNumberFormat="1" applyFont="1" applyFill="1" applyBorder="1" applyAlignment="1" applyProtection="1">
      <alignment horizontal="center" vertical="center" wrapText="1"/>
      <protection hidden="1"/>
    </xf>
    <xf numFmtId="10" fontId="12" fillId="0" borderId="3" xfId="1" applyNumberFormat="1" applyFont="1" applyFill="1" applyBorder="1" applyAlignment="1" applyProtection="1">
      <alignment horizontal="center" vertical="center" wrapText="1"/>
      <protection hidden="1"/>
    </xf>
    <xf numFmtId="10" fontId="6" fillId="0" borderId="0" xfId="1" applyNumberFormat="1" applyFont="1" applyBorder="1" applyAlignment="1" applyProtection="1">
      <alignment horizontal="center" vertical="center" wrapText="1"/>
      <protection hidden="1"/>
    </xf>
    <xf numFmtId="2" fontId="6" fillId="0" borderId="0" xfId="0" applyNumberFormat="1" applyFont="1" applyAlignment="1">
      <alignment horizontal="center" vertical="center" wrapText="1"/>
    </xf>
    <xf numFmtId="2" fontId="13" fillId="13" borderId="45" xfId="0" applyNumberFormat="1" applyFont="1" applyFill="1" applyBorder="1" applyAlignment="1">
      <alignment horizontal="center" vertical="center" wrapText="1"/>
    </xf>
    <xf numFmtId="2" fontId="12" fillId="0" borderId="3" xfId="0" applyNumberFormat="1" applyFont="1" applyFill="1" applyBorder="1" applyAlignment="1" applyProtection="1">
      <alignment horizontal="center" vertical="center" wrapText="1"/>
      <protection hidden="1"/>
    </xf>
    <xf numFmtId="2" fontId="6" fillId="0" borderId="0" xfId="0" applyNumberFormat="1" applyFont="1" applyBorder="1" applyAlignment="1" applyProtection="1">
      <alignment horizontal="center" vertical="center" wrapText="1"/>
      <protection hidden="1"/>
    </xf>
    <xf numFmtId="0" fontId="12" fillId="0" borderId="23" xfId="0" applyFont="1" applyFill="1" applyBorder="1" applyAlignment="1" applyProtection="1">
      <alignment horizontal="center" vertical="center" wrapText="1"/>
      <protection hidden="1"/>
    </xf>
    <xf numFmtId="0" fontId="12" fillId="0" borderId="3" xfId="0" applyFont="1" applyFill="1" applyBorder="1" applyAlignment="1" applyProtection="1">
      <alignment horizontal="justify" vertical="center" wrapText="1"/>
      <protection hidden="1"/>
    </xf>
    <xf numFmtId="0" fontId="12" fillId="0" borderId="3" xfId="0" applyFont="1" applyBorder="1" applyAlignment="1" applyProtection="1">
      <alignment horizontal="justify" vertical="center" wrapText="1"/>
      <protection hidden="1"/>
    </xf>
    <xf numFmtId="0" fontId="4" fillId="0" borderId="3" xfId="0" applyFont="1" applyBorder="1" applyAlignment="1">
      <alignment horizontal="justify" vertical="center" wrapText="1"/>
    </xf>
    <xf numFmtId="0" fontId="4" fillId="0" borderId="49" xfId="0" applyFont="1" applyBorder="1" applyAlignment="1" applyProtection="1">
      <alignment horizontal="center" vertical="center" wrapText="1"/>
    </xf>
    <xf numFmtId="15" fontId="6"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Border="1" applyAlignment="1">
      <alignment horizontal="center" wrapText="1"/>
    </xf>
    <xf numFmtId="0" fontId="4" fillId="0" borderId="3" xfId="0" applyFont="1" applyFill="1" applyBorder="1" applyAlignment="1">
      <alignment horizontal="justify" vertical="center" wrapText="1"/>
    </xf>
    <xf numFmtId="0" fontId="14" fillId="0" borderId="3" xfId="0" applyFont="1" applyFill="1" applyBorder="1" applyAlignment="1" applyProtection="1">
      <alignment horizontal="justify" vertical="center" wrapText="1"/>
      <protection hidden="1"/>
    </xf>
    <xf numFmtId="0" fontId="7" fillId="3" borderId="22" xfId="0" applyFont="1" applyFill="1" applyBorder="1" applyAlignment="1" applyProtection="1">
      <alignment horizontal="center" vertical="center" wrapText="1"/>
    </xf>
    <xf numFmtId="0" fontId="7" fillId="3" borderId="10" xfId="0" applyFont="1" applyFill="1" applyBorder="1" applyAlignment="1" applyProtection="1">
      <alignment horizontal="center" vertical="center" wrapText="1"/>
    </xf>
    <xf numFmtId="0" fontId="8" fillId="10" borderId="12" xfId="0" applyFont="1" applyFill="1" applyBorder="1" applyAlignment="1">
      <alignment horizontal="center" vertical="center" wrapText="1"/>
    </xf>
    <xf numFmtId="0" fontId="8" fillId="10" borderId="13" xfId="0" applyFont="1" applyFill="1" applyBorder="1" applyAlignment="1">
      <alignment horizontal="center" vertical="center" wrapText="1"/>
    </xf>
    <xf numFmtId="0" fontId="8" fillId="10" borderId="14" xfId="0" applyFont="1" applyFill="1" applyBorder="1" applyAlignment="1">
      <alignment horizontal="center" vertical="center" wrapText="1"/>
    </xf>
    <xf numFmtId="0" fontId="11" fillId="7" borderId="25" xfId="0" applyFont="1" applyFill="1" applyBorder="1" applyAlignment="1">
      <alignment horizontal="center" vertical="center" wrapText="1"/>
    </xf>
    <xf numFmtId="0" fontId="11" fillId="7" borderId="26" xfId="0" applyFont="1" applyFill="1" applyBorder="1" applyAlignment="1">
      <alignment horizontal="center" vertical="center" wrapText="1"/>
    </xf>
    <xf numFmtId="0" fontId="11" fillId="7" borderId="28" xfId="0" applyFont="1" applyFill="1" applyBorder="1" applyAlignment="1">
      <alignment horizontal="center" vertical="center" wrapText="1"/>
    </xf>
    <xf numFmtId="0" fontId="11" fillId="7" borderId="29" xfId="0" applyFont="1" applyFill="1" applyBorder="1" applyAlignment="1">
      <alignment horizontal="center" vertical="center" wrapText="1"/>
    </xf>
    <xf numFmtId="0" fontId="11" fillId="7" borderId="27" xfId="0" applyFont="1" applyFill="1" applyBorder="1" applyAlignment="1">
      <alignment horizontal="center" vertical="center" wrapText="1"/>
    </xf>
    <xf numFmtId="0" fontId="11" fillId="7" borderId="48" xfId="0" applyFont="1" applyFill="1" applyBorder="1" applyAlignment="1">
      <alignment horizontal="center" vertical="center" wrapText="1"/>
    </xf>
    <xf numFmtId="0" fontId="8" fillId="11" borderId="33" xfId="0" applyFont="1" applyFill="1" applyBorder="1" applyAlignment="1">
      <alignment horizontal="center" vertical="center" wrapText="1"/>
    </xf>
    <xf numFmtId="0" fontId="8" fillId="11" borderId="34" xfId="0" applyFont="1" applyFill="1" applyBorder="1" applyAlignment="1">
      <alignment horizontal="center" vertical="center" wrapText="1"/>
    </xf>
    <xf numFmtId="0" fontId="8" fillId="11" borderId="35" xfId="0" applyFont="1" applyFill="1" applyBorder="1" applyAlignment="1">
      <alignment horizontal="center" vertical="center" wrapText="1"/>
    </xf>
    <xf numFmtId="0" fontId="7" fillId="12" borderId="36" xfId="0" applyFont="1" applyFill="1" applyBorder="1" applyAlignment="1">
      <alignment horizontal="center" vertical="center" wrapText="1"/>
    </xf>
    <xf numFmtId="0" fontId="7" fillId="12" borderId="40" xfId="0" applyFont="1" applyFill="1" applyBorder="1" applyAlignment="1">
      <alignment horizontal="center" vertical="center" wrapText="1"/>
    </xf>
    <xf numFmtId="0" fontId="7" fillId="12" borderId="37" xfId="0" applyFont="1" applyFill="1" applyBorder="1" applyAlignment="1">
      <alignment horizontal="center" vertical="center" wrapText="1"/>
    </xf>
    <xf numFmtId="0" fontId="7" fillId="12" borderId="41" xfId="0" applyFont="1" applyFill="1" applyBorder="1" applyAlignment="1">
      <alignment horizontal="center" vertical="center" wrapText="1"/>
    </xf>
    <xf numFmtId="0" fontId="7" fillId="5" borderId="22" xfId="0" applyFont="1" applyFill="1" applyBorder="1" applyAlignment="1" applyProtection="1">
      <alignment horizontal="center" vertical="center" wrapText="1"/>
    </xf>
    <xf numFmtId="0" fontId="7" fillId="5" borderId="10" xfId="0" applyFont="1" applyFill="1" applyBorder="1" applyAlignment="1" applyProtection="1">
      <alignment horizontal="center" vertical="center" wrapText="1"/>
    </xf>
    <xf numFmtId="10" fontId="7" fillId="12" borderId="37" xfId="1" applyNumberFormat="1" applyFont="1" applyFill="1" applyBorder="1" applyAlignment="1">
      <alignment horizontal="center" vertical="center" wrapText="1"/>
    </xf>
    <xf numFmtId="10" fontId="7" fillId="12" borderId="41" xfId="1" applyNumberFormat="1" applyFont="1" applyFill="1" applyBorder="1" applyAlignment="1">
      <alignment horizontal="center" vertical="center" wrapText="1"/>
    </xf>
    <xf numFmtId="0" fontId="7" fillId="12" borderId="38" xfId="0" applyFont="1" applyFill="1" applyBorder="1" applyAlignment="1">
      <alignment horizontal="center" vertical="center" wrapText="1"/>
    </xf>
    <xf numFmtId="0" fontId="7" fillId="12" borderId="42" xfId="0" applyFont="1" applyFill="1" applyBorder="1" applyAlignment="1">
      <alignment horizontal="center" vertical="center" wrapText="1"/>
    </xf>
    <xf numFmtId="0" fontId="7" fillId="12" borderId="46" xfId="0" applyFont="1" applyFill="1" applyBorder="1" applyAlignment="1">
      <alignment horizontal="center" vertical="center" wrapText="1"/>
    </xf>
    <xf numFmtId="0" fontId="6" fillId="0" borderId="17" xfId="0" applyFont="1" applyBorder="1" applyAlignment="1">
      <alignment horizontal="center" wrapText="1"/>
    </xf>
    <xf numFmtId="0" fontId="6" fillId="0" borderId="1" xfId="0" applyFont="1" applyBorder="1" applyAlignment="1">
      <alignment horizontal="center" wrapText="1"/>
    </xf>
    <xf numFmtId="0" fontId="6" fillId="0" borderId="18" xfId="0" applyFont="1" applyBorder="1" applyAlignment="1">
      <alignment horizontal="center" wrapText="1"/>
    </xf>
    <xf numFmtId="0" fontId="6" fillId="0" borderId="0" xfId="0" applyFont="1" applyBorder="1" applyAlignment="1">
      <alignment horizontal="center" wrapText="1"/>
    </xf>
    <xf numFmtId="0" fontId="6" fillId="0" borderId="19" xfId="0" applyFont="1" applyBorder="1" applyAlignment="1">
      <alignment horizontal="center" wrapText="1"/>
    </xf>
    <xf numFmtId="0" fontId="6" fillId="0" borderId="2" xfId="0" applyFont="1" applyBorder="1" applyAlignment="1">
      <alignment horizontal="center" wrapText="1"/>
    </xf>
    <xf numFmtId="0" fontId="7" fillId="3" borderId="16" xfId="0" applyFont="1" applyFill="1" applyBorder="1" applyAlignment="1" applyProtection="1">
      <alignment horizontal="center" vertical="center" wrapText="1"/>
    </xf>
    <xf numFmtId="0" fontId="7" fillId="3" borderId="11" xfId="0" applyFont="1" applyFill="1" applyBorder="1" applyAlignment="1" applyProtection="1">
      <alignment horizontal="center" vertical="center" wrapText="1"/>
    </xf>
    <xf numFmtId="0" fontId="7" fillId="5" borderId="21" xfId="0" applyFont="1" applyFill="1" applyBorder="1" applyAlignment="1" applyProtection="1">
      <alignment horizontal="center" vertical="center" wrapText="1"/>
    </xf>
    <xf numFmtId="0" fontId="7" fillId="5" borderId="9" xfId="0" applyFont="1" applyFill="1" applyBorder="1" applyAlignment="1" applyProtection="1">
      <alignment horizontal="center" vertical="center" wrapText="1"/>
    </xf>
    <xf numFmtId="0" fontId="7" fillId="5" borderId="15" xfId="0" applyFont="1" applyFill="1" applyBorder="1" applyAlignment="1" applyProtection="1">
      <alignment horizontal="center" vertical="center" wrapText="1"/>
    </xf>
    <xf numFmtId="0" fontId="7" fillId="5" borderId="20" xfId="0" applyFont="1" applyFill="1" applyBorder="1" applyAlignment="1" applyProtection="1">
      <alignment horizontal="center" vertical="center" wrapText="1"/>
    </xf>
    <xf numFmtId="0" fontId="7" fillId="5" borderId="16" xfId="0" applyFont="1" applyFill="1" applyBorder="1" applyAlignment="1" applyProtection="1">
      <alignment horizontal="center" vertical="center" wrapText="1"/>
    </xf>
    <xf numFmtId="0" fontId="7" fillId="5" borderId="11" xfId="0" applyFont="1" applyFill="1" applyBorder="1" applyAlignment="1" applyProtection="1">
      <alignment horizontal="center" vertical="center" wrapText="1"/>
    </xf>
    <xf numFmtId="0" fontId="8" fillId="9" borderId="12" xfId="0" applyFont="1" applyFill="1" applyBorder="1" applyAlignment="1" applyProtection="1">
      <alignment horizontal="center" vertical="center" wrapText="1"/>
    </xf>
    <xf numFmtId="0" fontId="8" fillId="9" borderId="13" xfId="0" applyFont="1" applyFill="1" applyBorder="1" applyAlignment="1" applyProtection="1">
      <alignment horizontal="center" vertical="center" wrapText="1"/>
    </xf>
    <xf numFmtId="0" fontId="8" fillId="9" borderId="14" xfId="0" applyFont="1" applyFill="1" applyBorder="1" applyAlignment="1" applyProtection="1">
      <alignment horizontal="center" vertical="center" wrapText="1"/>
    </xf>
    <xf numFmtId="0" fontId="8" fillId="8" borderId="12" xfId="0" applyFont="1" applyFill="1" applyBorder="1" applyAlignment="1" applyProtection="1">
      <alignment horizontal="center" vertical="center" wrapText="1"/>
    </xf>
    <xf numFmtId="0" fontId="8" fillId="8" borderId="13" xfId="0" applyFont="1" applyFill="1" applyBorder="1" applyAlignment="1" applyProtection="1">
      <alignment horizontal="center" vertical="center" wrapText="1"/>
    </xf>
    <xf numFmtId="0" fontId="8" fillId="8" borderId="14" xfId="0" applyFont="1" applyFill="1" applyBorder="1" applyAlignment="1" applyProtection="1">
      <alignment horizontal="center" vertical="center" wrapText="1"/>
    </xf>
    <xf numFmtId="0" fontId="7" fillId="5" borderId="22" xfId="0" applyFont="1" applyFill="1" applyBorder="1" applyAlignment="1" applyProtection="1">
      <alignment horizontal="center" vertical="center" wrapText="1"/>
      <protection locked="0" hidden="1"/>
    </xf>
    <xf numFmtId="0" fontId="7" fillId="5" borderId="10" xfId="0" applyFont="1" applyFill="1" applyBorder="1" applyAlignment="1" applyProtection="1">
      <alignment horizontal="center" vertical="center" wrapText="1"/>
      <protection locked="0" hidden="1"/>
    </xf>
    <xf numFmtId="0" fontId="9" fillId="0" borderId="17"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 xfId="0" applyFont="1" applyBorder="1" applyAlignment="1">
      <alignment horizontal="center" vertical="center" wrapText="1"/>
    </xf>
    <xf numFmtId="0" fontId="7" fillId="3" borderId="21" xfId="0" applyFont="1" applyFill="1" applyBorder="1" applyAlignment="1" applyProtection="1">
      <alignment horizontal="center" vertical="center" wrapText="1"/>
    </xf>
    <xf numFmtId="0" fontId="7" fillId="3" borderId="9" xfId="0" applyFont="1" applyFill="1" applyBorder="1" applyAlignment="1" applyProtection="1">
      <alignment horizontal="center" vertical="center" wrapText="1"/>
    </xf>
    <xf numFmtId="0" fontId="7" fillId="12" borderId="39" xfId="0" applyFont="1" applyFill="1" applyBorder="1" applyAlignment="1">
      <alignment horizontal="center" vertical="center" wrapText="1"/>
    </xf>
    <xf numFmtId="0" fontId="7" fillId="12" borderId="43" xfId="0" applyFont="1" applyFill="1" applyBorder="1" applyAlignment="1">
      <alignment horizontal="center" vertical="center" wrapText="1"/>
    </xf>
    <xf numFmtId="0" fontId="4" fillId="0" borderId="49" xfId="0" applyFont="1" applyBorder="1" applyAlignment="1" applyProtection="1">
      <alignment horizontal="center" vertical="center" wrapText="1"/>
    </xf>
    <xf numFmtId="0" fontId="4" fillId="0" borderId="21"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15" fontId="6"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left" vertical="center" wrapText="1"/>
    </xf>
    <xf numFmtId="2" fontId="7" fillId="12" borderId="37" xfId="0" applyNumberFormat="1" applyFont="1" applyFill="1" applyBorder="1" applyAlignment="1">
      <alignment horizontal="center" vertical="center" wrapText="1"/>
    </xf>
    <xf numFmtId="2" fontId="7" fillId="12" borderId="41" xfId="0" applyNumberFormat="1" applyFont="1" applyFill="1" applyBorder="1" applyAlignment="1">
      <alignment horizontal="center" vertical="center" wrapText="1"/>
    </xf>
    <xf numFmtId="0" fontId="7" fillId="0" borderId="17"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50" xfId="0" applyFont="1" applyBorder="1" applyAlignment="1">
      <alignment horizontal="left" vertical="center" wrapText="1"/>
    </xf>
    <xf numFmtId="0" fontId="7" fillId="0" borderId="7" xfId="0" applyFont="1" applyBorder="1" applyAlignment="1">
      <alignment horizontal="left" vertical="center" wrapText="1"/>
    </xf>
    <xf numFmtId="0" fontId="7" fillId="0" borderId="51" xfId="0" applyFont="1" applyBorder="1" applyAlignment="1">
      <alignment horizontal="left" vertical="center" wrapText="1"/>
    </xf>
    <xf numFmtId="0" fontId="7" fillId="0" borderId="52"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53" xfId="0" applyFont="1" applyFill="1" applyBorder="1" applyAlignment="1">
      <alignment horizontal="left" vertical="center" wrapText="1"/>
    </xf>
    <xf numFmtId="0" fontId="7" fillId="0" borderId="19" xfId="0" applyFont="1" applyBorder="1" applyAlignment="1">
      <alignment horizontal="left" vertical="center" wrapText="1"/>
    </xf>
    <xf numFmtId="0" fontId="7" fillId="0" borderId="2" xfId="0" applyFont="1" applyBorder="1" applyAlignment="1">
      <alignment horizontal="left" vertical="center" wrapText="1"/>
    </xf>
    <xf numFmtId="0" fontId="7" fillId="0" borderId="32" xfId="0" applyFont="1" applyBorder="1" applyAlignment="1">
      <alignment horizontal="left" vertical="center" wrapText="1"/>
    </xf>
  </cellXfs>
  <cellStyles count="7">
    <cellStyle name="Normal" xfId="0" builtinId="0"/>
    <cellStyle name="Normal 2" xfId="2" xr:uid="{00000000-0005-0000-0000-000002000000}"/>
    <cellStyle name="Normal 2 2" xfId="3" xr:uid="{00000000-0005-0000-0000-000003000000}"/>
    <cellStyle name="Normal 3" xfId="5" xr:uid="{00000000-0005-0000-0000-000004000000}"/>
    <cellStyle name="Normal 5" xfId="4" xr:uid="{00000000-0005-0000-0000-000005000000}"/>
    <cellStyle name="Porcentaje" xfId="1" builtinId="5"/>
    <cellStyle name="Porcentual 10" xfId="6" xr:uid="{00000000-0005-0000-0000-000007000000}"/>
  </cellStyles>
  <dxfs count="9">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s>
  <tableStyles count="0" defaultTableStyle="TableStyleMedium9" defaultPivotStyle="PivotStyleLight16"/>
  <colors>
    <mruColors>
      <color rgb="FFFF3300"/>
      <color rgb="FFFF3000"/>
      <color rgb="FFF22E00"/>
      <color rgb="FFFA0000"/>
      <color rgb="FFEA0000"/>
      <color rgb="FFCC0000"/>
      <color rgb="FFFF45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33</xdr:col>
      <xdr:colOff>933450</xdr:colOff>
      <xdr:row>0</xdr:row>
      <xdr:rowOff>0</xdr:rowOff>
    </xdr:from>
    <xdr:to>
      <xdr:col>34</xdr:col>
      <xdr:colOff>457200</xdr:colOff>
      <xdr:row>3</xdr:row>
      <xdr:rowOff>179294</xdr:rowOff>
    </xdr:to>
    <xdr:pic>
      <xdr:nvPicPr>
        <xdr:cNvPr id="5" name="Imagen 4" descr="Resultado de imagen de bogotá escudo&quot;">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486750" y="0"/>
          <a:ext cx="981075" cy="979394"/>
        </a:xfrm>
        <a:prstGeom prst="rect">
          <a:avLst/>
        </a:prstGeom>
        <a:noFill/>
        <a:ln>
          <a:noFill/>
        </a:ln>
      </xdr:spPr>
    </xdr:pic>
    <xdr:clientData/>
  </xdr:twoCellAnchor>
  <xdr:twoCellAnchor editAs="oneCell">
    <xdr:from>
      <xdr:col>0</xdr:col>
      <xdr:colOff>933450</xdr:colOff>
      <xdr:row>0</xdr:row>
      <xdr:rowOff>38100</xdr:rowOff>
    </xdr:from>
    <xdr:to>
      <xdr:col>2</xdr:col>
      <xdr:colOff>381000</xdr:colOff>
      <xdr:row>3</xdr:row>
      <xdr:rowOff>228600</xdr:rowOff>
    </xdr:to>
    <xdr:pic>
      <xdr:nvPicPr>
        <xdr:cNvPr id="6" name="Imagen 5">
          <a:extLst>
            <a:ext uri="{FF2B5EF4-FFF2-40B4-BE49-F238E27FC236}">
              <a16:creationId xmlns:a16="http://schemas.microsoft.com/office/drawing/2014/main" id="{33A46AD7-F116-4D63-9BDA-15BC7FF05E1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3450" y="38100"/>
          <a:ext cx="1495425" cy="990600"/>
        </a:xfrm>
        <a:prstGeom prst="rect">
          <a:avLst/>
        </a:prstGeom>
        <a:noFill/>
        <a:ln>
          <a:noFill/>
        </a:ln>
      </xdr:spPr>
    </xdr:pic>
    <xdr:clientData/>
  </xdr:twoCellAnchor>
  <xdr:twoCellAnchor editAs="oneCell">
    <xdr:from>
      <xdr:col>22</xdr:col>
      <xdr:colOff>400049</xdr:colOff>
      <xdr:row>24</xdr:row>
      <xdr:rowOff>104775</xdr:rowOff>
    </xdr:from>
    <xdr:to>
      <xdr:col>22</xdr:col>
      <xdr:colOff>3034474</xdr:colOff>
      <xdr:row>24</xdr:row>
      <xdr:rowOff>2238375</xdr:rowOff>
    </xdr:to>
    <xdr:pic>
      <xdr:nvPicPr>
        <xdr:cNvPr id="4" name="Imagen 3">
          <a:extLst>
            <a:ext uri="{FF2B5EF4-FFF2-40B4-BE49-F238E27FC236}">
              <a16:creationId xmlns:a16="http://schemas.microsoft.com/office/drawing/2014/main" id="{6DBF3203-11E3-4208-A87B-0589CCA64EF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6480749" y="7991475"/>
          <a:ext cx="2634425" cy="21336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garzon/Documents/UAECOBB1/Auditor&#237;as%202013/Plan%20de%20mejoramiento/Plan%20mejoramiento-01102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izeth%20G/Downloads/CCSE-FT-001_PM_PORMENORIZADOAVF%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izeth%20G/Downloads/CCSE-FT-001%20ADMINISTRACION%20DE%20ACCIONES%20CORRECTIVAS,%20PREVENTIVAS%20Y%20DE%20MEJORAMIENTO.COMERCIALIZA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M"/>
      <sheetName val="formulas"/>
      <sheetName val="cerradas"/>
      <sheetName val="Datos."/>
    </sheetNames>
    <sheetDataSet>
      <sheetData sheetId="0">
        <row r="3">
          <cell r="B3" t="str">
            <v>Acto inseguro</v>
          </cell>
        </row>
        <row r="4">
          <cell r="B4" t="str">
            <v>Análisis de indicadores</v>
          </cell>
        </row>
        <row r="5">
          <cell r="B5" t="str">
            <v>Auditoria Externa</v>
          </cell>
        </row>
        <row r="6">
          <cell r="B6" t="str">
            <v>Auditoría interna</v>
          </cell>
        </row>
        <row r="7">
          <cell r="B7" t="str">
            <v>Encuestas de satisfacción del cliente</v>
          </cell>
        </row>
        <row r="8">
          <cell r="B8" t="str">
            <v>Incidente de trabajo</v>
          </cell>
        </row>
        <row r="9">
          <cell r="B9" t="str">
            <v>Informe de Inspecciones planeadas</v>
          </cell>
        </row>
        <row r="10">
          <cell r="B10" t="str">
            <v>Informe del producto y/o servicio no conforme</v>
          </cell>
        </row>
        <row r="11">
          <cell r="B11" t="str">
            <v>Mapa de Riesgos</v>
          </cell>
        </row>
        <row r="12">
          <cell r="B12" t="str">
            <v>No conformidades reportadas por los responsables de la prestación del servicio</v>
          </cell>
        </row>
        <row r="13">
          <cell r="B13" t="str">
            <v>Prestación de servicios o procesos</v>
          </cell>
        </row>
        <row r="14">
          <cell r="B14" t="str">
            <v>Quejas, reclamos o sugerencias</v>
          </cell>
        </row>
        <row r="15">
          <cell r="B15" t="str">
            <v>Resultados de auto evaluaciones</v>
          </cell>
        </row>
        <row r="16">
          <cell r="B16" t="str">
            <v>Revisiones de la dirección</v>
          </cell>
        </row>
        <row r="17">
          <cell r="B17" t="str">
            <v>Casos de estudio</v>
          </cell>
        </row>
        <row r="18">
          <cell r="B18" t="str">
            <v>Evaluación de servicios</v>
          </cell>
        </row>
        <row r="19">
          <cell r="B19" t="str">
            <v>Plan de Acción</v>
          </cell>
        </row>
      </sheetData>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refreshError="1"/>
      <sheetData sheetId="1" refreshError="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refreshError="1"/>
      <sheetData sheetId="1" refreshError="1"/>
      <sheetData sheetId="2">
        <row r="2">
          <cell r="A2" t="str">
            <v>Planeación Estratégica (Estratégico)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0"/>
  <sheetViews>
    <sheetView tabSelected="1" topLeftCell="G1" zoomScaleNormal="100" workbookViewId="0">
      <selection activeCell="H29" sqref="H29"/>
    </sheetView>
  </sheetViews>
  <sheetFormatPr baseColWidth="10" defaultRowHeight="12.75" x14ac:dyDescent="0.2"/>
  <cols>
    <col min="1" max="1" width="15.5703125" style="90" customWidth="1"/>
    <col min="2" max="2" width="15.140625" style="90" customWidth="1"/>
    <col min="3" max="3" width="24.140625" style="90" customWidth="1"/>
    <col min="4" max="4" width="24.7109375" style="38" customWidth="1"/>
    <col min="5" max="5" width="17.140625" style="90" customWidth="1"/>
    <col min="6" max="6" width="19.28515625" style="38" customWidth="1"/>
    <col min="7" max="7" width="75.7109375" style="37" customWidth="1"/>
    <col min="8" max="8" width="23.140625" style="90" customWidth="1"/>
    <col min="9" max="9" width="49.5703125" style="37" customWidth="1"/>
    <col min="10" max="10" width="49.7109375" style="90" customWidth="1"/>
    <col min="11" max="11" width="16.7109375" style="37" customWidth="1"/>
    <col min="12" max="12" width="14.7109375" style="37" customWidth="1"/>
    <col min="13" max="13" width="34.140625" style="90" customWidth="1"/>
    <col min="14" max="14" width="28.28515625" style="38" customWidth="1"/>
    <col min="15" max="15" width="16.28515625" style="90" customWidth="1"/>
    <col min="16" max="17" width="15.7109375" style="90" customWidth="1"/>
    <col min="18" max="21" width="15.7109375" style="38" customWidth="1"/>
    <col min="22" max="22" width="22.5703125" style="44" customWidth="1"/>
    <col min="23" max="23" width="51.7109375" style="44" customWidth="1"/>
    <col min="24" max="24" width="22.5703125" style="44" customWidth="1"/>
    <col min="25" max="25" width="22.5703125" style="82" customWidth="1"/>
    <col min="26" max="26" width="22.5703125" style="78" customWidth="1"/>
    <col min="27" max="28" width="22.5703125" style="44" hidden="1" customWidth="1"/>
    <col min="29" max="29" width="22.5703125" style="44" customWidth="1"/>
    <col min="30" max="30" width="82.7109375" style="44" customWidth="1"/>
    <col min="31" max="31" width="22.5703125" style="44" customWidth="1"/>
    <col min="32" max="32" width="21.85546875" style="39" customWidth="1"/>
    <col min="33" max="33" width="23.7109375" style="49" customWidth="1"/>
    <col min="34" max="35" width="21.85546875" style="49" customWidth="1"/>
    <col min="36" max="16384" width="11.42578125" style="37"/>
  </cols>
  <sheetData>
    <row r="1" spans="1:35" s="5" customFormat="1" ht="21" customHeight="1" x14ac:dyDescent="0.2">
      <c r="A1" s="118"/>
      <c r="B1" s="119"/>
      <c r="C1" s="119"/>
      <c r="D1" s="140" t="s">
        <v>281</v>
      </c>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64" t="s">
        <v>70</v>
      </c>
      <c r="AF1" s="165"/>
      <c r="AG1" s="166"/>
      <c r="AH1" s="158"/>
      <c r="AI1" s="159"/>
    </row>
    <row r="2" spans="1:35" s="5" customFormat="1" ht="21" customHeight="1" x14ac:dyDescent="0.2">
      <c r="A2" s="120"/>
      <c r="B2" s="121"/>
      <c r="C2" s="121"/>
      <c r="D2" s="142"/>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67" t="s">
        <v>82</v>
      </c>
      <c r="AF2" s="168"/>
      <c r="AG2" s="169"/>
      <c r="AH2" s="160"/>
      <c r="AI2" s="161"/>
    </row>
    <row r="3" spans="1:35" s="5" customFormat="1" ht="21" customHeight="1" x14ac:dyDescent="0.2">
      <c r="A3" s="120"/>
      <c r="B3" s="121"/>
      <c r="C3" s="121"/>
      <c r="D3" s="142"/>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67" t="s">
        <v>83</v>
      </c>
      <c r="AF3" s="168"/>
      <c r="AG3" s="169"/>
      <c r="AH3" s="160"/>
      <c r="AI3" s="161"/>
    </row>
    <row r="4" spans="1:35" s="5" customFormat="1" ht="21" customHeight="1" thickBot="1" x14ac:dyDescent="0.25">
      <c r="A4" s="122"/>
      <c r="B4" s="123"/>
      <c r="C4" s="123"/>
      <c r="D4" s="144"/>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70" t="s">
        <v>51</v>
      </c>
      <c r="AF4" s="171"/>
      <c r="AG4" s="172"/>
      <c r="AH4" s="162"/>
      <c r="AI4" s="163"/>
    </row>
    <row r="5" spans="1:35" s="5" customFormat="1" ht="6" customHeight="1" thickBot="1" x14ac:dyDescent="0.25">
      <c r="A5" s="6"/>
      <c r="B5" s="6"/>
      <c r="C5" s="6"/>
      <c r="D5" s="35"/>
      <c r="E5" s="6"/>
      <c r="F5" s="35"/>
      <c r="H5" s="6"/>
      <c r="J5" s="6"/>
      <c r="M5" s="6"/>
      <c r="N5" s="50"/>
      <c r="O5" s="6"/>
      <c r="P5" s="6"/>
      <c r="Q5" s="6"/>
      <c r="R5" s="35"/>
      <c r="S5" s="35"/>
      <c r="T5" s="35"/>
      <c r="U5" s="35"/>
      <c r="V5" s="35"/>
      <c r="W5" s="35"/>
      <c r="X5" s="35"/>
      <c r="Y5" s="79"/>
      <c r="Z5" s="74"/>
      <c r="AA5" s="35"/>
      <c r="AB5" s="35"/>
      <c r="AC5" s="35"/>
      <c r="AD5" s="35"/>
      <c r="AE5" s="35"/>
      <c r="AI5" s="6"/>
    </row>
    <row r="6" spans="1:35" s="5" customFormat="1" ht="22.5" customHeight="1" thickBot="1" x14ac:dyDescent="0.25">
      <c r="A6" s="132" t="s">
        <v>84</v>
      </c>
      <c r="B6" s="133"/>
      <c r="C6" s="133"/>
      <c r="D6" s="133"/>
      <c r="E6" s="133"/>
      <c r="F6" s="133"/>
      <c r="G6" s="133"/>
      <c r="H6" s="134"/>
      <c r="I6" s="135" t="s">
        <v>8</v>
      </c>
      <c r="J6" s="136"/>
      <c r="K6" s="136"/>
      <c r="L6" s="136"/>
      <c r="M6" s="136"/>
      <c r="N6" s="136"/>
      <c r="O6" s="136"/>
      <c r="P6" s="136"/>
      <c r="Q6" s="136"/>
      <c r="R6" s="136"/>
      <c r="S6" s="136"/>
      <c r="T6" s="136"/>
      <c r="U6" s="137"/>
      <c r="V6" s="104" t="s">
        <v>280</v>
      </c>
      <c r="W6" s="105"/>
      <c r="X6" s="105"/>
      <c r="Y6" s="105"/>
      <c r="Z6" s="105"/>
      <c r="AA6" s="105"/>
      <c r="AB6" s="105"/>
      <c r="AC6" s="105"/>
      <c r="AD6" s="105"/>
      <c r="AE6" s="106"/>
      <c r="AF6" s="95" t="s">
        <v>93</v>
      </c>
      <c r="AG6" s="96"/>
      <c r="AH6" s="96"/>
      <c r="AI6" s="97"/>
    </row>
    <row r="7" spans="1:35" s="5" customFormat="1" ht="21" customHeight="1" x14ac:dyDescent="0.2">
      <c r="A7" s="146" t="s">
        <v>0</v>
      </c>
      <c r="B7" s="93" t="s">
        <v>1</v>
      </c>
      <c r="C7" s="93" t="s">
        <v>85</v>
      </c>
      <c r="D7" s="93" t="s">
        <v>2</v>
      </c>
      <c r="E7" s="93" t="s">
        <v>86</v>
      </c>
      <c r="F7" s="93" t="s">
        <v>3</v>
      </c>
      <c r="G7" s="93" t="s">
        <v>89</v>
      </c>
      <c r="H7" s="124" t="s">
        <v>4</v>
      </c>
      <c r="I7" s="126" t="s">
        <v>91</v>
      </c>
      <c r="J7" s="128" t="s">
        <v>9</v>
      </c>
      <c r="K7" s="129"/>
      <c r="L7" s="111" t="s">
        <v>11</v>
      </c>
      <c r="M7" s="111" t="s">
        <v>13</v>
      </c>
      <c r="N7" s="138" t="s">
        <v>80</v>
      </c>
      <c r="O7" s="111" t="s">
        <v>23</v>
      </c>
      <c r="P7" s="111" t="s">
        <v>26</v>
      </c>
      <c r="Q7" s="111" t="s">
        <v>25</v>
      </c>
      <c r="R7" s="111" t="s">
        <v>12</v>
      </c>
      <c r="S7" s="111" t="s">
        <v>69</v>
      </c>
      <c r="T7" s="111" t="s">
        <v>79</v>
      </c>
      <c r="U7" s="130" t="s">
        <v>24</v>
      </c>
      <c r="V7" s="107" t="s">
        <v>110</v>
      </c>
      <c r="W7" s="109" t="s">
        <v>112</v>
      </c>
      <c r="X7" s="109" t="s">
        <v>113</v>
      </c>
      <c r="Y7" s="156" t="s">
        <v>179</v>
      </c>
      <c r="Z7" s="113" t="s">
        <v>180</v>
      </c>
      <c r="AA7" s="115" t="s">
        <v>278</v>
      </c>
      <c r="AB7" s="115" t="s">
        <v>279</v>
      </c>
      <c r="AC7" s="109" t="s">
        <v>181</v>
      </c>
      <c r="AD7" s="109" t="s">
        <v>182</v>
      </c>
      <c r="AE7" s="148" t="s">
        <v>183</v>
      </c>
      <c r="AF7" s="102" t="s">
        <v>34</v>
      </c>
      <c r="AG7" s="98" t="s">
        <v>176</v>
      </c>
      <c r="AH7" s="98" t="s">
        <v>94</v>
      </c>
      <c r="AI7" s="100" t="s">
        <v>95</v>
      </c>
    </row>
    <row r="8" spans="1:35" s="5" customFormat="1" ht="18.75" customHeight="1" x14ac:dyDescent="0.2">
      <c r="A8" s="147"/>
      <c r="B8" s="94"/>
      <c r="C8" s="94"/>
      <c r="D8" s="94"/>
      <c r="E8" s="94"/>
      <c r="F8" s="94"/>
      <c r="G8" s="94"/>
      <c r="H8" s="125"/>
      <c r="I8" s="127"/>
      <c r="J8" s="4" t="s">
        <v>42</v>
      </c>
      <c r="K8" s="4" t="s">
        <v>41</v>
      </c>
      <c r="L8" s="112"/>
      <c r="M8" s="112"/>
      <c r="N8" s="139"/>
      <c r="O8" s="112"/>
      <c r="P8" s="112"/>
      <c r="Q8" s="112"/>
      <c r="R8" s="112"/>
      <c r="S8" s="112"/>
      <c r="T8" s="112"/>
      <c r="U8" s="131"/>
      <c r="V8" s="108"/>
      <c r="W8" s="110"/>
      <c r="X8" s="110"/>
      <c r="Y8" s="157"/>
      <c r="Z8" s="114"/>
      <c r="AA8" s="116"/>
      <c r="AB8" s="116"/>
      <c r="AC8" s="110"/>
      <c r="AD8" s="110"/>
      <c r="AE8" s="149"/>
      <c r="AF8" s="103"/>
      <c r="AG8" s="99"/>
      <c r="AH8" s="99"/>
      <c r="AI8" s="101"/>
    </row>
    <row r="9" spans="1:35" s="13" customFormat="1" ht="41.25" customHeight="1" thickBot="1" x14ac:dyDescent="0.2">
      <c r="A9" s="7" t="s">
        <v>27</v>
      </c>
      <c r="B9" s="8" t="s">
        <v>5</v>
      </c>
      <c r="C9" s="8" t="s">
        <v>6</v>
      </c>
      <c r="D9" s="8" t="s">
        <v>87</v>
      </c>
      <c r="E9" s="9" t="s">
        <v>5</v>
      </c>
      <c r="F9" s="8" t="s">
        <v>88</v>
      </c>
      <c r="G9" s="8" t="s">
        <v>90</v>
      </c>
      <c r="H9" s="10" t="s">
        <v>6</v>
      </c>
      <c r="I9" s="11" t="s">
        <v>7</v>
      </c>
      <c r="J9" s="12" t="s">
        <v>92</v>
      </c>
      <c r="K9" s="12" t="s">
        <v>10</v>
      </c>
      <c r="L9" s="12" t="s">
        <v>6</v>
      </c>
      <c r="M9" s="12" t="s">
        <v>16</v>
      </c>
      <c r="N9" s="12" t="s">
        <v>81</v>
      </c>
      <c r="O9" s="12" t="s">
        <v>6</v>
      </c>
      <c r="P9" s="12" t="s">
        <v>5</v>
      </c>
      <c r="Q9" s="12" t="s">
        <v>5</v>
      </c>
      <c r="R9" s="12" t="s">
        <v>6</v>
      </c>
      <c r="S9" s="12" t="s">
        <v>14</v>
      </c>
      <c r="T9" s="12" t="s">
        <v>14</v>
      </c>
      <c r="U9" s="51" t="s">
        <v>15</v>
      </c>
      <c r="V9" s="58" t="s">
        <v>5</v>
      </c>
      <c r="W9" s="59" t="s">
        <v>35</v>
      </c>
      <c r="X9" s="59" t="s">
        <v>36</v>
      </c>
      <c r="Y9" s="80" t="s">
        <v>37</v>
      </c>
      <c r="Z9" s="75" t="s">
        <v>37</v>
      </c>
      <c r="AA9" s="117"/>
      <c r="AB9" s="117"/>
      <c r="AC9" s="59" t="s">
        <v>14</v>
      </c>
      <c r="AD9" s="59" t="s">
        <v>38</v>
      </c>
      <c r="AE9" s="60" t="s">
        <v>111</v>
      </c>
      <c r="AF9" s="61" t="s">
        <v>39</v>
      </c>
      <c r="AG9" s="48" t="s">
        <v>177</v>
      </c>
      <c r="AH9" s="48" t="s">
        <v>6</v>
      </c>
      <c r="AI9" s="57" t="s">
        <v>178</v>
      </c>
    </row>
    <row r="10" spans="1:35" ht="67.5" x14ac:dyDescent="0.2">
      <c r="A10" s="52">
        <v>303</v>
      </c>
      <c r="B10" s="29">
        <v>44041</v>
      </c>
      <c r="C10" s="30" t="s">
        <v>19</v>
      </c>
      <c r="D10" s="30" t="s">
        <v>185</v>
      </c>
      <c r="E10" s="29">
        <v>44041</v>
      </c>
      <c r="F10" s="30" t="s">
        <v>186</v>
      </c>
      <c r="G10" s="31" t="s">
        <v>187</v>
      </c>
      <c r="H10" s="54" t="s">
        <v>173</v>
      </c>
      <c r="I10" s="53" t="s">
        <v>188</v>
      </c>
      <c r="J10" s="30" t="s">
        <v>189</v>
      </c>
      <c r="K10" s="30">
        <v>1</v>
      </c>
      <c r="L10" s="30" t="s">
        <v>103</v>
      </c>
      <c r="M10" s="30" t="s">
        <v>190</v>
      </c>
      <c r="N10" s="32" t="s">
        <v>191</v>
      </c>
      <c r="O10" s="33">
        <v>1</v>
      </c>
      <c r="P10" s="29">
        <v>44075</v>
      </c>
      <c r="Q10" s="29">
        <v>44195</v>
      </c>
      <c r="R10" s="30" t="s">
        <v>33</v>
      </c>
      <c r="S10" s="63" t="s">
        <v>68</v>
      </c>
      <c r="T10" s="64" t="s">
        <v>192</v>
      </c>
      <c r="U10" s="55" t="s">
        <v>172</v>
      </c>
      <c r="V10" s="45">
        <v>44135</v>
      </c>
      <c r="W10" s="84" t="s">
        <v>318</v>
      </c>
      <c r="X10" s="40">
        <v>0.5</v>
      </c>
      <c r="Y10" s="42">
        <f t="shared" ref="Y10:Y30" si="0">IF(X10="","",IF(OR(K10=0,K10="",V10=""),"",X10/K10))</f>
        <v>0.5</v>
      </c>
      <c r="Z10" s="76">
        <f t="shared" ref="Z10:Z30" si="1">IF(OR(O10="",Y10=""),"",IF(OR(O10=0,Y10=0),0,IF(Y10*100%/O10&gt;100%,100%,(Y10*100%)/O10)))</f>
        <v>0.5</v>
      </c>
      <c r="AA10" s="41" t="b">
        <f t="shared" ref="AA10:AA30" si="2">IF(X10="","",IF(V10&gt;Q10,IF(Z10&lt;100%,"INCUMPLIDA",IF(Z10=100%,"TERMINADA EXTEMPORÁNEA"))))</f>
        <v>0</v>
      </c>
      <c r="AB10" s="41" t="str">
        <f t="shared" ref="AB10:AB30" si="3">IF(X10="","",IF(V10&lt;Q10,IF(Z10=0%,"SIN INICIAR",IF(Z10=100%,"TERMINADA",IF(Z10&gt;0%,"EN PROCESO")))))</f>
        <v>EN PROCESO</v>
      </c>
      <c r="AC10" s="41" t="str">
        <f t="shared" ref="AC10:AC30" si="4">IF(X10="","",IF(V10&gt;Q10,AA10,IF(V10&lt;Q10,AB10)))</f>
        <v>EN PROCESO</v>
      </c>
      <c r="AD10" s="84" t="s">
        <v>320</v>
      </c>
      <c r="AE10" s="47" t="s">
        <v>294</v>
      </c>
      <c r="AF10" s="62" t="str">
        <f t="shared" ref="AF10:AF30" si="5">IF(Z10="","",IF(OR(Z10=100%),"CUMPLIDA","PENDIENTE"))</f>
        <v>PENDIENTE</v>
      </c>
      <c r="AG10" s="41"/>
      <c r="AH10" s="41"/>
      <c r="AI10" s="46"/>
    </row>
    <row r="11" spans="1:35" ht="112.5" x14ac:dyDescent="0.2">
      <c r="A11" s="52">
        <v>304</v>
      </c>
      <c r="B11" s="29">
        <v>44041</v>
      </c>
      <c r="C11" s="30" t="s">
        <v>19</v>
      </c>
      <c r="D11" s="30" t="s">
        <v>185</v>
      </c>
      <c r="E11" s="29">
        <v>44041</v>
      </c>
      <c r="F11" s="30" t="s">
        <v>193</v>
      </c>
      <c r="G11" s="31" t="s">
        <v>194</v>
      </c>
      <c r="H11" s="54" t="s">
        <v>173</v>
      </c>
      <c r="I11" s="53" t="s">
        <v>295</v>
      </c>
      <c r="J11" s="30" t="s">
        <v>296</v>
      </c>
      <c r="K11" s="30">
        <v>4</v>
      </c>
      <c r="L11" s="30" t="s">
        <v>103</v>
      </c>
      <c r="M11" s="30" t="s">
        <v>190</v>
      </c>
      <c r="N11" s="30" t="s">
        <v>195</v>
      </c>
      <c r="O11" s="33">
        <v>1</v>
      </c>
      <c r="P11" s="29">
        <v>44105</v>
      </c>
      <c r="Q11" s="29">
        <v>44469</v>
      </c>
      <c r="R11" s="30" t="s">
        <v>33</v>
      </c>
      <c r="S11" s="63" t="s">
        <v>68</v>
      </c>
      <c r="T11" s="34" t="s">
        <v>192</v>
      </c>
      <c r="U11" s="55" t="s">
        <v>172</v>
      </c>
      <c r="V11" s="45">
        <v>44135</v>
      </c>
      <c r="W11" s="84" t="s">
        <v>284</v>
      </c>
      <c r="X11" s="40">
        <v>0</v>
      </c>
      <c r="Y11" s="42">
        <f t="shared" si="0"/>
        <v>0</v>
      </c>
      <c r="Z11" s="76">
        <f t="shared" si="1"/>
        <v>0</v>
      </c>
      <c r="AA11" s="41" t="b">
        <f t="shared" si="2"/>
        <v>0</v>
      </c>
      <c r="AB11" s="41" t="str">
        <f t="shared" si="3"/>
        <v>SIN INICIAR</v>
      </c>
      <c r="AC11" s="41" t="str">
        <f t="shared" si="4"/>
        <v>SIN INICIAR</v>
      </c>
      <c r="AD11" s="84" t="s">
        <v>321</v>
      </c>
      <c r="AE11" s="47" t="s">
        <v>294</v>
      </c>
      <c r="AF11" s="62" t="str">
        <f t="shared" si="5"/>
        <v>PENDIENTE</v>
      </c>
      <c r="AG11" s="41"/>
      <c r="AH11" s="41"/>
      <c r="AI11" s="46"/>
    </row>
    <row r="12" spans="1:35" ht="56.25" x14ac:dyDescent="0.2">
      <c r="A12" s="52">
        <v>305</v>
      </c>
      <c r="B12" s="29">
        <v>44041</v>
      </c>
      <c r="C12" s="30" t="s">
        <v>19</v>
      </c>
      <c r="D12" s="30" t="s">
        <v>185</v>
      </c>
      <c r="E12" s="29">
        <v>44041</v>
      </c>
      <c r="F12" s="30" t="s">
        <v>196</v>
      </c>
      <c r="G12" s="36" t="s">
        <v>197</v>
      </c>
      <c r="H12" s="54" t="s">
        <v>73</v>
      </c>
      <c r="I12" s="53" t="s">
        <v>198</v>
      </c>
      <c r="J12" s="56" t="s">
        <v>297</v>
      </c>
      <c r="K12" s="56">
        <v>1</v>
      </c>
      <c r="L12" s="30" t="s">
        <v>103</v>
      </c>
      <c r="M12" s="30" t="s">
        <v>199</v>
      </c>
      <c r="N12" s="30" t="s">
        <v>200</v>
      </c>
      <c r="O12" s="33">
        <v>1</v>
      </c>
      <c r="P12" s="29">
        <v>44075</v>
      </c>
      <c r="Q12" s="29">
        <v>44377</v>
      </c>
      <c r="R12" s="30" t="s">
        <v>32</v>
      </c>
      <c r="S12" s="63" t="s">
        <v>171</v>
      </c>
      <c r="T12" s="34" t="s">
        <v>165</v>
      </c>
      <c r="U12" s="55" t="s">
        <v>172</v>
      </c>
      <c r="V12" s="45">
        <v>44135</v>
      </c>
      <c r="W12" s="84" t="s">
        <v>284</v>
      </c>
      <c r="X12" s="40">
        <v>0</v>
      </c>
      <c r="Y12" s="42">
        <f t="shared" si="0"/>
        <v>0</v>
      </c>
      <c r="Z12" s="76">
        <f t="shared" si="1"/>
        <v>0</v>
      </c>
      <c r="AA12" s="41" t="b">
        <f t="shared" si="2"/>
        <v>0</v>
      </c>
      <c r="AB12" s="41" t="str">
        <f t="shared" si="3"/>
        <v>SIN INICIAR</v>
      </c>
      <c r="AC12" s="41" t="str">
        <f t="shared" si="4"/>
        <v>SIN INICIAR</v>
      </c>
      <c r="AD12" s="84" t="s">
        <v>322</v>
      </c>
      <c r="AE12" s="47" t="s">
        <v>285</v>
      </c>
      <c r="AF12" s="62" t="str">
        <f t="shared" si="5"/>
        <v>PENDIENTE</v>
      </c>
      <c r="AG12" s="41"/>
      <c r="AH12" s="41"/>
      <c r="AI12" s="46"/>
    </row>
    <row r="13" spans="1:35" ht="78.75" x14ac:dyDescent="0.2">
      <c r="A13" s="52">
        <v>306</v>
      </c>
      <c r="B13" s="29">
        <v>44041</v>
      </c>
      <c r="C13" s="30" t="s">
        <v>19</v>
      </c>
      <c r="D13" s="30" t="s">
        <v>185</v>
      </c>
      <c r="E13" s="29">
        <v>44041</v>
      </c>
      <c r="F13" s="30" t="s">
        <v>175</v>
      </c>
      <c r="G13" s="36" t="s">
        <v>201</v>
      </c>
      <c r="H13" s="54" t="s">
        <v>173</v>
      </c>
      <c r="I13" s="70" t="s">
        <v>298</v>
      </c>
      <c r="J13" s="56" t="s">
        <v>299</v>
      </c>
      <c r="K13" s="56">
        <v>3</v>
      </c>
      <c r="L13" s="56" t="s">
        <v>103</v>
      </c>
      <c r="M13" s="30" t="s">
        <v>190</v>
      </c>
      <c r="N13" s="56" t="s">
        <v>195</v>
      </c>
      <c r="O13" s="65">
        <v>1</v>
      </c>
      <c r="P13" s="43">
        <v>44105</v>
      </c>
      <c r="Q13" s="43">
        <v>44469</v>
      </c>
      <c r="R13" s="56" t="s">
        <v>33</v>
      </c>
      <c r="S13" s="63" t="s">
        <v>68</v>
      </c>
      <c r="T13" s="64" t="s">
        <v>192</v>
      </c>
      <c r="U13" s="55" t="s">
        <v>172</v>
      </c>
      <c r="V13" s="45">
        <v>44135</v>
      </c>
      <c r="W13" s="84" t="s">
        <v>284</v>
      </c>
      <c r="X13" s="40">
        <v>0</v>
      </c>
      <c r="Y13" s="42">
        <f t="shared" si="0"/>
        <v>0</v>
      </c>
      <c r="Z13" s="76">
        <f t="shared" si="1"/>
        <v>0</v>
      </c>
      <c r="AA13" s="41" t="b">
        <f t="shared" si="2"/>
        <v>0</v>
      </c>
      <c r="AB13" s="41" t="str">
        <f t="shared" si="3"/>
        <v>SIN INICIAR</v>
      </c>
      <c r="AC13" s="41" t="str">
        <f t="shared" si="4"/>
        <v>SIN INICIAR</v>
      </c>
      <c r="AD13" s="84" t="s">
        <v>321</v>
      </c>
      <c r="AE13" s="47" t="s">
        <v>294</v>
      </c>
      <c r="AF13" s="62" t="str">
        <f t="shared" si="5"/>
        <v>PENDIENTE</v>
      </c>
      <c r="AG13" s="41"/>
      <c r="AH13" s="41"/>
      <c r="AI13" s="46"/>
    </row>
    <row r="14" spans="1:35" ht="112.5" x14ac:dyDescent="0.2">
      <c r="A14" s="52">
        <v>307</v>
      </c>
      <c r="B14" s="29">
        <v>44041</v>
      </c>
      <c r="C14" s="30" t="s">
        <v>19</v>
      </c>
      <c r="D14" s="30" t="s">
        <v>185</v>
      </c>
      <c r="E14" s="29">
        <v>44041</v>
      </c>
      <c r="F14" s="30" t="s">
        <v>202</v>
      </c>
      <c r="G14" s="36" t="s">
        <v>203</v>
      </c>
      <c r="H14" s="54" t="s">
        <v>173</v>
      </c>
      <c r="I14" s="70" t="s">
        <v>204</v>
      </c>
      <c r="J14" s="56" t="s">
        <v>205</v>
      </c>
      <c r="K14" s="56">
        <v>4</v>
      </c>
      <c r="L14" s="56" t="s">
        <v>103</v>
      </c>
      <c r="M14" s="30" t="s">
        <v>190</v>
      </c>
      <c r="N14" s="56" t="s">
        <v>206</v>
      </c>
      <c r="O14" s="65">
        <v>1</v>
      </c>
      <c r="P14" s="43">
        <v>44105</v>
      </c>
      <c r="Q14" s="43">
        <v>44469</v>
      </c>
      <c r="R14" s="56" t="s">
        <v>33</v>
      </c>
      <c r="S14" s="63" t="s">
        <v>68</v>
      </c>
      <c r="T14" s="64" t="s">
        <v>192</v>
      </c>
      <c r="U14" s="55" t="s">
        <v>172</v>
      </c>
      <c r="V14" s="45">
        <v>44135</v>
      </c>
      <c r="W14" s="84" t="s">
        <v>284</v>
      </c>
      <c r="X14" s="40">
        <v>0</v>
      </c>
      <c r="Y14" s="42">
        <f t="shared" si="0"/>
        <v>0</v>
      </c>
      <c r="Z14" s="76">
        <f t="shared" si="1"/>
        <v>0</v>
      </c>
      <c r="AA14" s="41" t="b">
        <f t="shared" si="2"/>
        <v>0</v>
      </c>
      <c r="AB14" s="41" t="str">
        <f t="shared" si="3"/>
        <v>SIN INICIAR</v>
      </c>
      <c r="AC14" s="41" t="str">
        <f t="shared" si="4"/>
        <v>SIN INICIAR</v>
      </c>
      <c r="AD14" s="84" t="s">
        <v>321</v>
      </c>
      <c r="AE14" s="47" t="s">
        <v>294</v>
      </c>
      <c r="AF14" s="62" t="str">
        <f t="shared" si="5"/>
        <v>PENDIENTE</v>
      </c>
      <c r="AG14" s="41"/>
      <c r="AH14" s="41"/>
      <c r="AI14" s="46"/>
    </row>
    <row r="15" spans="1:35" ht="78.75" x14ac:dyDescent="0.2">
      <c r="A15" s="52">
        <v>308</v>
      </c>
      <c r="B15" s="29">
        <v>44041</v>
      </c>
      <c r="C15" s="30" t="s">
        <v>19</v>
      </c>
      <c r="D15" s="30" t="s">
        <v>185</v>
      </c>
      <c r="E15" s="29">
        <v>44041</v>
      </c>
      <c r="F15" s="30" t="s">
        <v>207</v>
      </c>
      <c r="G15" s="36" t="s">
        <v>208</v>
      </c>
      <c r="H15" s="54" t="s">
        <v>173</v>
      </c>
      <c r="I15" s="70" t="s">
        <v>209</v>
      </c>
      <c r="J15" s="56" t="s">
        <v>300</v>
      </c>
      <c r="K15" s="56">
        <v>3</v>
      </c>
      <c r="L15" s="56" t="s">
        <v>103</v>
      </c>
      <c r="M15" s="30" t="s">
        <v>190</v>
      </c>
      <c r="N15" s="56" t="s">
        <v>210</v>
      </c>
      <c r="O15" s="65">
        <v>1</v>
      </c>
      <c r="P15" s="43">
        <v>44105</v>
      </c>
      <c r="Q15" s="43">
        <v>44469</v>
      </c>
      <c r="R15" s="56" t="s">
        <v>33</v>
      </c>
      <c r="S15" s="63" t="s">
        <v>68</v>
      </c>
      <c r="T15" s="64" t="s">
        <v>192</v>
      </c>
      <c r="U15" s="55" t="s">
        <v>172</v>
      </c>
      <c r="V15" s="45">
        <v>44135</v>
      </c>
      <c r="W15" s="84" t="s">
        <v>284</v>
      </c>
      <c r="X15" s="40">
        <v>0</v>
      </c>
      <c r="Y15" s="42">
        <f t="shared" si="0"/>
        <v>0</v>
      </c>
      <c r="Z15" s="76">
        <f t="shared" si="1"/>
        <v>0</v>
      </c>
      <c r="AA15" s="41" t="b">
        <f t="shared" si="2"/>
        <v>0</v>
      </c>
      <c r="AB15" s="41" t="str">
        <f t="shared" si="3"/>
        <v>SIN INICIAR</v>
      </c>
      <c r="AC15" s="41" t="str">
        <f t="shared" si="4"/>
        <v>SIN INICIAR</v>
      </c>
      <c r="AD15" s="84" t="s">
        <v>321</v>
      </c>
      <c r="AE15" s="47" t="s">
        <v>294</v>
      </c>
      <c r="AF15" s="62" t="str">
        <f t="shared" si="5"/>
        <v>PENDIENTE</v>
      </c>
      <c r="AG15" s="41"/>
      <c r="AH15" s="41"/>
      <c r="AI15" s="46"/>
    </row>
    <row r="16" spans="1:35" ht="191.25" x14ac:dyDescent="0.2">
      <c r="A16" s="52">
        <v>309</v>
      </c>
      <c r="B16" s="29">
        <v>44041</v>
      </c>
      <c r="C16" s="30" t="s">
        <v>19</v>
      </c>
      <c r="D16" s="30" t="s">
        <v>185</v>
      </c>
      <c r="E16" s="29">
        <v>44041</v>
      </c>
      <c r="F16" s="30" t="s">
        <v>211</v>
      </c>
      <c r="G16" s="31" t="s">
        <v>212</v>
      </c>
      <c r="H16" s="54" t="s">
        <v>73</v>
      </c>
      <c r="I16" s="53" t="s">
        <v>301</v>
      </c>
      <c r="J16" s="56" t="s">
        <v>213</v>
      </c>
      <c r="K16" s="30">
        <v>2</v>
      </c>
      <c r="L16" s="30" t="s">
        <v>103</v>
      </c>
      <c r="M16" s="30" t="s">
        <v>199</v>
      </c>
      <c r="N16" s="30" t="s">
        <v>214</v>
      </c>
      <c r="O16" s="33">
        <v>1</v>
      </c>
      <c r="P16" s="29">
        <v>44075</v>
      </c>
      <c r="Q16" s="29">
        <v>44286</v>
      </c>
      <c r="R16" s="30" t="s">
        <v>32</v>
      </c>
      <c r="S16" s="63" t="s">
        <v>171</v>
      </c>
      <c r="T16" s="34" t="s">
        <v>165</v>
      </c>
      <c r="U16" s="55" t="s">
        <v>172</v>
      </c>
      <c r="V16" s="45">
        <v>44135</v>
      </c>
      <c r="W16" s="85" t="s">
        <v>302</v>
      </c>
      <c r="X16" s="40">
        <v>0.3</v>
      </c>
      <c r="Y16" s="42">
        <f t="shared" si="0"/>
        <v>0.15</v>
      </c>
      <c r="Z16" s="76">
        <f t="shared" si="1"/>
        <v>0.15</v>
      </c>
      <c r="AA16" s="41" t="b">
        <f t="shared" si="2"/>
        <v>0</v>
      </c>
      <c r="AB16" s="41" t="str">
        <f t="shared" si="3"/>
        <v>EN PROCESO</v>
      </c>
      <c r="AC16" s="41" t="str">
        <f t="shared" si="4"/>
        <v>EN PROCESO</v>
      </c>
      <c r="AD16" s="84" t="s">
        <v>323</v>
      </c>
      <c r="AE16" s="47" t="s">
        <v>285</v>
      </c>
      <c r="AF16" s="62" t="str">
        <f t="shared" si="5"/>
        <v>PENDIENTE</v>
      </c>
      <c r="AG16" s="41"/>
      <c r="AH16" s="41"/>
      <c r="AI16" s="46"/>
    </row>
    <row r="17" spans="1:35" ht="56.25" x14ac:dyDescent="0.2">
      <c r="A17" s="52">
        <v>310</v>
      </c>
      <c r="B17" s="29">
        <v>44041</v>
      </c>
      <c r="C17" s="30" t="s">
        <v>19</v>
      </c>
      <c r="D17" s="30" t="s">
        <v>185</v>
      </c>
      <c r="E17" s="29">
        <v>44041</v>
      </c>
      <c r="F17" s="30" t="s">
        <v>215</v>
      </c>
      <c r="G17" s="36" t="s">
        <v>216</v>
      </c>
      <c r="H17" s="54" t="s">
        <v>73</v>
      </c>
      <c r="I17" s="53" t="s">
        <v>217</v>
      </c>
      <c r="J17" s="56" t="s">
        <v>218</v>
      </c>
      <c r="K17" s="30">
        <v>2</v>
      </c>
      <c r="L17" s="30" t="s">
        <v>103</v>
      </c>
      <c r="M17" s="30" t="s">
        <v>219</v>
      </c>
      <c r="N17" s="30" t="s">
        <v>303</v>
      </c>
      <c r="O17" s="33">
        <v>1</v>
      </c>
      <c r="P17" s="29">
        <v>44075</v>
      </c>
      <c r="Q17" s="29">
        <v>44196</v>
      </c>
      <c r="R17" s="30" t="s">
        <v>32</v>
      </c>
      <c r="S17" s="63" t="s">
        <v>171</v>
      </c>
      <c r="T17" s="34" t="s">
        <v>165</v>
      </c>
      <c r="U17" s="55" t="s">
        <v>172</v>
      </c>
      <c r="V17" s="45">
        <v>44135</v>
      </c>
      <c r="W17" s="84" t="s">
        <v>284</v>
      </c>
      <c r="X17" s="40">
        <v>0</v>
      </c>
      <c r="Y17" s="42">
        <f t="shared" si="0"/>
        <v>0</v>
      </c>
      <c r="Z17" s="76">
        <f t="shared" si="1"/>
        <v>0</v>
      </c>
      <c r="AA17" s="41" t="b">
        <f t="shared" si="2"/>
        <v>0</v>
      </c>
      <c r="AB17" s="41" t="str">
        <f t="shared" si="3"/>
        <v>SIN INICIAR</v>
      </c>
      <c r="AC17" s="41" t="str">
        <f t="shared" si="4"/>
        <v>SIN INICIAR</v>
      </c>
      <c r="AD17" s="91" t="s">
        <v>324</v>
      </c>
      <c r="AE17" s="47" t="s">
        <v>285</v>
      </c>
      <c r="AF17" s="62" t="str">
        <f t="shared" si="5"/>
        <v>PENDIENTE</v>
      </c>
      <c r="AG17" s="41"/>
      <c r="AH17" s="41"/>
      <c r="AI17" s="46"/>
    </row>
    <row r="18" spans="1:35" ht="78.75" x14ac:dyDescent="0.2">
      <c r="A18" s="52">
        <v>311</v>
      </c>
      <c r="B18" s="29">
        <v>44041</v>
      </c>
      <c r="C18" s="30" t="s">
        <v>19</v>
      </c>
      <c r="D18" s="30" t="s">
        <v>185</v>
      </c>
      <c r="E18" s="29">
        <v>44041</v>
      </c>
      <c r="F18" s="30" t="s">
        <v>220</v>
      </c>
      <c r="G18" s="31" t="s">
        <v>221</v>
      </c>
      <c r="H18" s="54" t="s">
        <v>73</v>
      </c>
      <c r="I18" s="53" t="s">
        <v>222</v>
      </c>
      <c r="J18" s="30" t="s">
        <v>223</v>
      </c>
      <c r="K18" s="30">
        <v>1</v>
      </c>
      <c r="L18" s="30" t="s">
        <v>103</v>
      </c>
      <c r="M18" s="30" t="s">
        <v>199</v>
      </c>
      <c r="N18" s="30" t="s">
        <v>224</v>
      </c>
      <c r="O18" s="33">
        <v>1</v>
      </c>
      <c r="P18" s="43">
        <v>44136</v>
      </c>
      <c r="Q18" s="43">
        <v>44286</v>
      </c>
      <c r="R18" s="30" t="s">
        <v>32</v>
      </c>
      <c r="S18" s="63" t="s">
        <v>171</v>
      </c>
      <c r="T18" s="34" t="s">
        <v>165</v>
      </c>
      <c r="U18" s="55" t="s">
        <v>172</v>
      </c>
      <c r="V18" s="45">
        <v>44135</v>
      </c>
      <c r="W18" s="86" t="s">
        <v>286</v>
      </c>
      <c r="X18" s="40">
        <v>0.5</v>
      </c>
      <c r="Y18" s="42">
        <f t="shared" si="0"/>
        <v>0.5</v>
      </c>
      <c r="Z18" s="76">
        <f t="shared" si="1"/>
        <v>0.5</v>
      </c>
      <c r="AA18" s="41" t="b">
        <f t="shared" si="2"/>
        <v>0</v>
      </c>
      <c r="AB18" s="41" t="str">
        <f t="shared" si="3"/>
        <v>EN PROCESO</v>
      </c>
      <c r="AC18" s="41" t="str">
        <f t="shared" si="4"/>
        <v>EN PROCESO</v>
      </c>
      <c r="AD18" s="84" t="s">
        <v>325</v>
      </c>
      <c r="AE18" s="47" t="s">
        <v>285</v>
      </c>
      <c r="AF18" s="62" t="str">
        <f t="shared" si="5"/>
        <v>PENDIENTE</v>
      </c>
      <c r="AG18" s="41"/>
      <c r="AH18" s="41"/>
      <c r="AI18" s="46"/>
    </row>
    <row r="19" spans="1:35" ht="157.5" x14ac:dyDescent="0.2">
      <c r="A19" s="52">
        <v>312</v>
      </c>
      <c r="B19" s="29">
        <v>44041</v>
      </c>
      <c r="C19" s="30" t="s">
        <v>19</v>
      </c>
      <c r="D19" s="30" t="s">
        <v>185</v>
      </c>
      <c r="E19" s="29">
        <v>44041</v>
      </c>
      <c r="F19" s="30" t="s">
        <v>225</v>
      </c>
      <c r="G19" s="36" t="s">
        <v>226</v>
      </c>
      <c r="H19" s="54" t="s">
        <v>73</v>
      </c>
      <c r="I19" s="53" t="s">
        <v>227</v>
      </c>
      <c r="J19" s="30" t="s">
        <v>228</v>
      </c>
      <c r="K19" s="30">
        <v>1</v>
      </c>
      <c r="L19" s="30" t="s">
        <v>103</v>
      </c>
      <c r="M19" s="30" t="s">
        <v>229</v>
      </c>
      <c r="N19" s="56" t="s">
        <v>277</v>
      </c>
      <c r="O19" s="33">
        <v>1</v>
      </c>
      <c r="P19" s="29">
        <v>44075</v>
      </c>
      <c r="Q19" s="29">
        <v>44196</v>
      </c>
      <c r="R19" s="30" t="s">
        <v>32</v>
      </c>
      <c r="S19" s="63" t="s">
        <v>171</v>
      </c>
      <c r="T19" s="34" t="s">
        <v>165</v>
      </c>
      <c r="U19" s="55" t="s">
        <v>172</v>
      </c>
      <c r="V19" s="45">
        <v>44135</v>
      </c>
      <c r="W19" s="86" t="s">
        <v>287</v>
      </c>
      <c r="X19" s="40">
        <v>1</v>
      </c>
      <c r="Y19" s="42">
        <f t="shared" si="0"/>
        <v>1</v>
      </c>
      <c r="Z19" s="76">
        <f t="shared" si="1"/>
        <v>1</v>
      </c>
      <c r="AA19" s="41" t="b">
        <f t="shared" si="2"/>
        <v>0</v>
      </c>
      <c r="AB19" s="41" t="str">
        <f t="shared" si="3"/>
        <v>TERMINADA</v>
      </c>
      <c r="AC19" s="41" t="str">
        <f t="shared" si="4"/>
        <v>TERMINADA</v>
      </c>
      <c r="AD19" s="84" t="s">
        <v>326</v>
      </c>
      <c r="AE19" s="47" t="s">
        <v>285</v>
      </c>
      <c r="AF19" s="62" t="str">
        <f t="shared" si="5"/>
        <v>CUMPLIDA</v>
      </c>
      <c r="AG19" s="41" t="s">
        <v>317</v>
      </c>
      <c r="AH19" s="41" t="s">
        <v>130</v>
      </c>
      <c r="AI19" s="46" t="s">
        <v>319</v>
      </c>
    </row>
    <row r="20" spans="1:35" ht="78.75" x14ac:dyDescent="0.2">
      <c r="A20" s="52">
        <v>313</v>
      </c>
      <c r="B20" s="29">
        <v>44041</v>
      </c>
      <c r="C20" s="30" t="s">
        <v>19</v>
      </c>
      <c r="D20" s="30" t="s">
        <v>185</v>
      </c>
      <c r="E20" s="29">
        <v>44041</v>
      </c>
      <c r="F20" s="30" t="s">
        <v>231</v>
      </c>
      <c r="G20" s="31" t="s">
        <v>232</v>
      </c>
      <c r="H20" s="54" t="s">
        <v>173</v>
      </c>
      <c r="I20" s="70" t="s">
        <v>233</v>
      </c>
      <c r="J20" s="56" t="s">
        <v>304</v>
      </c>
      <c r="K20" s="56">
        <v>1</v>
      </c>
      <c r="L20" s="56" t="s">
        <v>103</v>
      </c>
      <c r="M20" s="30" t="s">
        <v>190</v>
      </c>
      <c r="N20" s="56" t="s">
        <v>234</v>
      </c>
      <c r="O20" s="65">
        <v>1</v>
      </c>
      <c r="P20" s="43">
        <v>44105</v>
      </c>
      <c r="Q20" s="43">
        <v>44469</v>
      </c>
      <c r="R20" s="56" t="s">
        <v>33</v>
      </c>
      <c r="S20" s="63" t="s">
        <v>68</v>
      </c>
      <c r="T20" s="64" t="s">
        <v>192</v>
      </c>
      <c r="U20" s="55" t="s">
        <v>172</v>
      </c>
      <c r="V20" s="45">
        <v>44135</v>
      </c>
      <c r="W20" s="84" t="s">
        <v>284</v>
      </c>
      <c r="X20" s="40">
        <v>0</v>
      </c>
      <c r="Y20" s="42">
        <f t="shared" si="0"/>
        <v>0</v>
      </c>
      <c r="Z20" s="76">
        <f t="shared" si="1"/>
        <v>0</v>
      </c>
      <c r="AA20" s="41" t="b">
        <f t="shared" si="2"/>
        <v>0</v>
      </c>
      <c r="AB20" s="41" t="str">
        <f t="shared" si="3"/>
        <v>SIN INICIAR</v>
      </c>
      <c r="AC20" s="41" t="str">
        <f t="shared" si="4"/>
        <v>SIN INICIAR</v>
      </c>
      <c r="AD20" s="84" t="s">
        <v>321</v>
      </c>
      <c r="AE20" s="47" t="s">
        <v>294</v>
      </c>
      <c r="AF20" s="62" t="str">
        <f t="shared" si="5"/>
        <v>PENDIENTE</v>
      </c>
      <c r="AG20" s="41"/>
      <c r="AH20" s="41"/>
      <c r="AI20" s="46"/>
    </row>
    <row r="21" spans="1:35" ht="157.5" x14ac:dyDescent="0.2">
      <c r="A21" s="52">
        <v>314</v>
      </c>
      <c r="B21" s="29">
        <v>44041</v>
      </c>
      <c r="C21" s="30" t="s">
        <v>19</v>
      </c>
      <c r="D21" s="30" t="s">
        <v>185</v>
      </c>
      <c r="E21" s="29">
        <v>44041</v>
      </c>
      <c r="F21" s="30" t="s">
        <v>235</v>
      </c>
      <c r="G21" s="31" t="s">
        <v>236</v>
      </c>
      <c r="H21" s="54" t="s">
        <v>73</v>
      </c>
      <c r="I21" s="53" t="s">
        <v>237</v>
      </c>
      <c r="J21" s="30" t="s">
        <v>238</v>
      </c>
      <c r="K21" s="30">
        <v>1</v>
      </c>
      <c r="L21" s="30" t="s">
        <v>103</v>
      </c>
      <c r="M21" s="30" t="s">
        <v>229</v>
      </c>
      <c r="N21" s="56" t="s">
        <v>230</v>
      </c>
      <c r="O21" s="33">
        <v>1</v>
      </c>
      <c r="P21" s="29">
        <v>44075</v>
      </c>
      <c r="Q21" s="29">
        <v>44196</v>
      </c>
      <c r="R21" s="30" t="s">
        <v>32</v>
      </c>
      <c r="S21" s="63" t="s">
        <v>171</v>
      </c>
      <c r="T21" s="34" t="s">
        <v>165</v>
      </c>
      <c r="U21" s="55" t="s">
        <v>172</v>
      </c>
      <c r="V21" s="45">
        <v>44135</v>
      </c>
      <c r="W21" s="86" t="s">
        <v>287</v>
      </c>
      <c r="X21" s="40">
        <v>1</v>
      </c>
      <c r="Y21" s="42">
        <f t="shared" si="0"/>
        <v>1</v>
      </c>
      <c r="Z21" s="76">
        <f t="shared" si="1"/>
        <v>1</v>
      </c>
      <c r="AA21" s="41" t="b">
        <f t="shared" si="2"/>
        <v>0</v>
      </c>
      <c r="AB21" s="41" t="str">
        <f t="shared" si="3"/>
        <v>TERMINADA</v>
      </c>
      <c r="AC21" s="41" t="str">
        <f t="shared" si="4"/>
        <v>TERMINADA</v>
      </c>
      <c r="AD21" s="84" t="s">
        <v>327</v>
      </c>
      <c r="AE21" s="47" t="s">
        <v>285</v>
      </c>
      <c r="AF21" s="62" t="str">
        <f t="shared" si="5"/>
        <v>CUMPLIDA</v>
      </c>
      <c r="AG21" s="41" t="s">
        <v>317</v>
      </c>
      <c r="AH21" s="41" t="s">
        <v>130</v>
      </c>
      <c r="AI21" s="46" t="s">
        <v>319</v>
      </c>
    </row>
    <row r="22" spans="1:35" ht="247.5" x14ac:dyDescent="0.2">
      <c r="A22" s="52">
        <v>315</v>
      </c>
      <c r="B22" s="88">
        <v>44056</v>
      </c>
      <c r="C22" s="89" t="s">
        <v>116</v>
      </c>
      <c r="D22" s="89" t="s">
        <v>185</v>
      </c>
      <c r="E22" s="88">
        <v>44043</v>
      </c>
      <c r="F22" s="89" t="s">
        <v>239</v>
      </c>
      <c r="G22" s="66" t="s">
        <v>240</v>
      </c>
      <c r="H22" s="73" t="s">
        <v>117</v>
      </c>
      <c r="I22" s="71" t="s">
        <v>305</v>
      </c>
      <c r="J22" s="89" t="s">
        <v>306</v>
      </c>
      <c r="K22" s="89">
        <v>3</v>
      </c>
      <c r="L22" s="89" t="s">
        <v>174</v>
      </c>
      <c r="M22" s="89" t="s">
        <v>241</v>
      </c>
      <c r="N22" s="89" t="s">
        <v>242</v>
      </c>
      <c r="O22" s="67">
        <v>1</v>
      </c>
      <c r="P22" s="88">
        <v>44075</v>
      </c>
      <c r="Q22" s="88">
        <v>44196</v>
      </c>
      <c r="R22" s="89" t="s">
        <v>243</v>
      </c>
      <c r="S22" s="89" t="s">
        <v>54</v>
      </c>
      <c r="T22" s="89" t="s">
        <v>156</v>
      </c>
      <c r="U22" s="55" t="s">
        <v>172</v>
      </c>
      <c r="V22" s="45">
        <v>44135</v>
      </c>
      <c r="W22" s="84" t="s">
        <v>283</v>
      </c>
      <c r="X22" s="40">
        <v>0</v>
      </c>
      <c r="Y22" s="42">
        <f t="shared" si="0"/>
        <v>0</v>
      </c>
      <c r="Z22" s="76">
        <f t="shared" si="1"/>
        <v>0</v>
      </c>
      <c r="AA22" s="41" t="b">
        <f t="shared" si="2"/>
        <v>0</v>
      </c>
      <c r="AB22" s="41" t="str">
        <f t="shared" si="3"/>
        <v>SIN INICIAR</v>
      </c>
      <c r="AC22" s="41" t="str">
        <f t="shared" si="4"/>
        <v>SIN INICIAR</v>
      </c>
      <c r="AD22" s="92" t="s">
        <v>328</v>
      </c>
      <c r="AE22" s="47" t="s">
        <v>282</v>
      </c>
      <c r="AF22" s="62" t="str">
        <f t="shared" si="5"/>
        <v>PENDIENTE</v>
      </c>
      <c r="AG22" s="41"/>
      <c r="AH22" s="41"/>
      <c r="AI22" s="46"/>
    </row>
    <row r="23" spans="1:35" ht="281.25" x14ac:dyDescent="0.2">
      <c r="A23" s="52">
        <v>316</v>
      </c>
      <c r="B23" s="88">
        <v>44056</v>
      </c>
      <c r="C23" s="89" t="s">
        <v>116</v>
      </c>
      <c r="D23" s="89" t="s">
        <v>185</v>
      </c>
      <c r="E23" s="88">
        <v>44043</v>
      </c>
      <c r="F23" s="89" t="s">
        <v>244</v>
      </c>
      <c r="G23" s="66" t="s">
        <v>245</v>
      </c>
      <c r="H23" s="54" t="s">
        <v>73</v>
      </c>
      <c r="I23" s="72" t="s">
        <v>307</v>
      </c>
      <c r="J23" s="68" t="s">
        <v>246</v>
      </c>
      <c r="K23" s="68">
        <v>1</v>
      </c>
      <c r="L23" s="56" t="s">
        <v>103</v>
      </c>
      <c r="M23" s="30" t="s">
        <v>247</v>
      </c>
      <c r="N23" s="68" t="s">
        <v>248</v>
      </c>
      <c r="O23" s="69">
        <v>1</v>
      </c>
      <c r="P23" s="43">
        <v>44075</v>
      </c>
      <c r="Q23" s="43">
        <v>44196</v>
      </c>
      <c r="R23" s="30" t="s">
        <v>32</v>
      </c>
      <c r="S23" s="63" t="s">
        <v>171</v>
      </c>
      <c r="T23" s="34" t="s">
        <v>165</v>
      </c>
      <c r="U23" s="55" t="s">
        <v>172</v>
      </c>
      <c r="V23" s="45">
        <v>44135</v>
      </c>
      <c r="W23" s="86" t="s">
        <v>288</v>
      </c>
      <c r="X23" s="40">
        <v>1</v>
      </c>
      <c r="Y23" s="42">
        <f t="shared" si="0"/>
        <v>1</v>
      </c>
      <c r="Z23" s="76">
        <f t="shared" si="1"/>
        <v>1</v>
      </c>
      <c r="AA23" s="41" t="b">
        <f t="shared" si="2"/>
        <v>0</v>
      </c>
      <c r="AB23" s="41" t="str">
        <f t="shared" si="3"/>
        <v>TERMINADA</v>
      </c>
      <c r="AC23" s="41" t="str">
        <f t="shared" si="4"/>
        <v>TERMINADA</v>
      </c>
      <c r="AD23" s="84" t="s">
        <v>329</v>
      </c>
      <c r="AE23" s="47" t="s">
        <v>285</v>
      </c>
      <c r="AF23" s="62" t="str">
        <f t="shared" si="5"/>
        <v>CUMPLIDA</v>
      </c>
      <c r="AG23" s="41" t="s">
        <v>336</v>
      </c>
      <c r="AH23" s="41" t="s">
        <v>130</v>
      </c>
      <c r="AI23" s="46" t="s">
        <v>319</v>
      </c>
    </row>
    <row r="24" spans="1:35" ht="180" x14ac:dyDescent="0.2">
      <c r="A24" s="52">
        <v>317</v>
      </c>
      <c r="B24" s="88">
        <v>44056</v>
      </c>
      <c r="C24" s="89" t="s">
        <v>116</v>
      </c>
      <c r="D24" s="89" t="s">
        <v>185</v>
      </c>
      <c r="E24" s="88">
        <v>44043</v>
      </c>
      <c r="F24" s="89" t="s">
        <v>249</v>
      </c>
      <c r="G24" s="66" t="s">
        <v>250</v>
      </c>
      <c r="H24" s="73" t="s">
        <v>117</v>
      </c>
      <c r="I24" s="71" t="s">
        <v>251</v>
      </c>
      <c r="J24" s="89" t="s">
        <v>252</v>
      </c>
      <c r="K24" s="89">
        <v>3</v>
      </c>
      <c r="L24" s="89" t="s">
        <v>253</v>
      </c>
      <c r="M24" s="89" t="s">
        <v>241</v>
      </c>
      <c r="N24" s="89" t="s">
        <v>308</v>
      </c>
      <c r="O24" s="67">
        <v>1</v>
      </c>
      <c r="P24" s="88">
        <v>44075</v>
      </c>
      <c r="Q24" s="88">
        <v>44196</v>
      </c>
      <c r="R24" s="89" t="s">
        <v>243</v>
      </c>
      <c r="S24" s="89" t="s">
        <v>54</v>
      </c>
      <c r="T24" s="89" t="s">
        <v>156</v>
      </c>
      <c r="U24" s="55" t="s">
        <v>172</v>
      </c>
      <c r="V24" s="45">
        <v>44135</v>
      </c>
      <c r="W24" s="84" t="s">
        <v>292</v>
      </c>
      <c r="X24" s="40">
        <v>0</v>
      </c>
      <c r="Y24" s="42">
        <f t="shared" si="0"/>
        <v>0</v>
      </c>
      <c r="Z24" s="76">
        <f t="shared" si="1"/>
        <v>0</v>
      </c>
      <c r="AA24" s="41" t="b">
        <f t="shared" si="2"/>
        <v>0</v>
      </c>
      <c r="AB24" s="41" t="str">
        <f t="shared" si="3"/>
        <v>SIN INICIAR</v>
      </c>
      <c r="AC24" s="41" t="str">
        <f t="shared" si="4"/>
        <v>SIN INICIAR</v>
      </c>
      <c r="AD24" s="92" t="s">
        <v>330</v>
      </c>
      <c r="AE24" s="47" t="s">
        <v>282</v>
      </c>
      <c r="AF24" s="62" t="str">
        <f t="shared" si="5"/>
        <v>PENDIENTE</v>
      </c>
      <c r="AG24" s="41"/>
      <c r="AH24" s="41"/>
      <c r="AI24" s="46"/>
    </row>
    <row r="25" spans="1:35" ht="188.25" customHeight="1" x14ac:dyDescent="0.2">
      <c r="A25" s="150">
        <v>318</v>
      </c>
      <c r="B25" s="153">
        <v>44056</v>
      </c>
      <c r="C25" s="154" t="s">
        <v>116</v>
      </c>
      <c r="D25" s="154" t="s">
        <v>185</v>
      </c>
      <c r="E25" s="153">
        <v>44043</v>
      </c>
      <c r="F25" s="154" t="s">
        <v>254</v>
      </c>
      <c r="G25" s="155" t="s">
        <v>255</v>
      </c>
      <c r="H25" s="73" t="s">
        <v>117</v>
      </c>
      <c r="I25" s="71" t="s">
        <v>309</v>
      </c>
      <c r="J25" s="89" t="s">
        <v>256</v>
      </c>
      <c r="K25" s="89">
        <v>1</v>
      </c>
      <c r="L25" s="89" t="s">
        <v>174</v>
      </c>
      <c r="M25" s="89" t="s">
        <v>241</v>
      </c>
      <c r="N25" s="89" t="s">
        <v>257</v>
      </c>
      <c r="O25" s="67">
        <v>1</v>
      </c>
      <c r="P25" s="88">
        <v>44075</v>
      </c>
      <c r="Q25" s="88">
        <v>44196</v>
      </c>
      <c r="R25" s="89" t="s">
        <v>243</v>
      </c>
      <c r="S25" s="89" t="s">
        <v>54</v>
      </c>
      <c r="T25" s="89" t="s">
        <v>156</v>
      </c>
      <c r="U25" s="55" t="s">
        <v>172</v>
      </c>
      <c r="V25" s="45">
        <v>44135</v>
      </c>
      <c r="W25" s="84"/>
      <c r="X25" s="40">
        <v>0</v>
      </c>
      <c r="Y25" s="42">
        <f t="shared" si="0"/>
        <v>0</v>
      </c>
      <c r="Z25" s="76">
        <f t="shared" si="1"/>
        <v>0</v>
      </c>
      <c r="AA25" s="41" t="b">
        <f t="shared" si="2"/>
        <v>0</v>
      </c>
      <c r="AB25" s="41" t="str">
        <f t="shared" si="3"/>
        <v>SIN INICIAR</v>
      </c>
      <c r="AC25" s="41" t="str">
        <f t="shared" si="4"/>
        <v>SIN INICIAR</v>
      </c>
      <c r="AD25" s="92" t="s">
        <v>331</v>
      </c>
      <c r="AE25" s="47" t="s">
        <v>282</v>
      </c>
      <c r="AF25" s="62" t="str">
        <f t="shared" si="5"/>
        <v>PENDIENTE</v>
      </c>
      <c r="AG25" s="41"/>
      <c r="AH25" s="41"/>
      <c r="AI25" s="46"/>
    </row>
    <row r="26" spans="1:35" ht="168.75" x14ac:dyDescent="0.2">
      <c r="A26" s="151"/>
      <c r="B26" s="153"/>
      <c r="C26" s="154"/>
      <c r="D26" s="154"/>
      <c r="E26" s="153"/>
      <c r="F26" s="154"/>
      <c r="G26" s="155"/>
      <c r="H26" s="73" t="s">
        <v>258</v>
      </c>
      <c r="I26" s="53" t="s">
        <v>259</v>
      </c>
      <c r="J26" s="89" t="s">
        <v>310</v>
      </c>
      <c r="K26" s="89">
        <v>1</v>
      </c>
      <c r="L26" s="89" t="s">
        <v>174</v>
      </c>
      <c r="M26" s="89" t="s">
        <v>311</v>
      </c>
      <c r="N26" s="89" t="s">
        <v>312</v>
      </c>
      <c r="O26" s="67">
        <v>1</v>
      </c>
      <c r="P26" s="88" t="s">
        <v>260</v>
      </c>
      <c r="Q26" s="88" t="s">
        <v>261</v>
      </c>
      <c r="R26" s="89" t="s">
        <v>262</v>
      </c>
      <c r="S26" s="89" t="s">
        <v>263</v>
      </c>
      <c r="T26" s="89" t="s">
        <v>313</v>
      </c>
      <c r="U26" s="55" t="s">
        <v>172</v>
      </c>
      <c r="V26" s="45">
        <v>44135</v>
      </c>
      <c r="W26" s="84" t="s">
        <v>314</v>
      </c>
      <c r="X26" s="40">
        <v>0.3</v>
      </c>
      <c r="Y26" s="42">
        <f t="shared" si="0"/>
        <v>0.3</v>
      </c>
      <c r="Z26" s="76">
        <f t="shared" si="1"/>
        <v>0.3</v>
      </c>
      <c r="AA26" s="41" t="b">
        <f t="shared" si="2"/>
        <v>0</v>
      </c>
      <c r="AB26" s="41" t="str">
        <f t="shared" si="3"/>
        <v>EN PROCESO</v>
      </c>
      <c r="AC26" s="41" t="str">
        <f t="shared" si="4"/>
        <v>EN PROCESO</v>
      </c>
      <c r="AD26" s="92" t="s">
        <v>332</v>
      </c>
      <c r="AE26" s="47" t="s">
        <v>282</v>
      </c>
      <c r="AF26" s="62" t="str">
        <f t="shared" si="5"/>
        <v>PENDIENTE</v>
      </c>
      <c r="AG26" s="41"/>
      <c r="AH26" s="41"/>
      <c r="AI26" s="46"/>
    </row>
    <row r="27" spans="1:35" ht="123.75" x14ac:dyDescent="0.2">
      <c r="A27" s="152"/>
      <c r="B27" s="153"/>
      <c r="C27" s="154"/>
      <c r="D27" s="154"/>
      <c r="E27" s="153"/>
      <c r="F27" s="154"/>
      <c r="G27" s="155"/>
      <c r="H27" s="73" t="s">
        <v>107</v>
      </c>
      <c r="I27" s="71" t="s">
        <v>264</v>
      </c>
      <c r="J27" s="89" t="s">
        <v>265</v>
      </c>
      <c r="K27" s="89">
        <v>2</v>
      </c>
      <c r="L27" s="89" t="s">
        <v>40</v>
      </c>
      <c r="M27" s="89" t="s">
        <v>101</v>
      </c>
      <c r="N27" s="89" t="s">
        <v>266</v>
      </c>
      <c r="O27" s="67">
        <v>1</v>
      </c>
      <c r="P27" s="88">
        <v>44075</v>
      </c>
      <c r="Q27" s="88">
        <v>44195</v>
      </c>
      <c r="R27" s="89" t="s">
        <v>76</v>
      </c>
      <c r="S27" s="89" t="s">
        <v>184</v>
      </c>
      <c r="T27" s="89" t="s">
        <v>72</v>
      </c>
      <c r="U27" s="55" t="s">
        <v>172</v>
      </c>
      <c r="V27" s="45">
        <v>44135</v>
      </c>
      <c r="W27" s="84" t="s">
        <v>293</v>
      </c>
      <c r="X27" s="40">
        <v>0.5</v>
      </c>
      <c r="Y27" s="42">
        <f t="shared" si="0"/>
        <v>0.25</v>
      </c>
      <c r="Z27" s="76">
        <f t="shared" si="1"/>
        <v>0.25</v>
      </c>
      <c r="AA27" s="41" t="b">
        <f t="shared" si="2"/>
        <v>0</v>
      </c>
      <c r="AB27" s="41" t="str">
        <f t="shared" si="3"/>
        <v>EN PROCESO</v>
      </c>
      <c r="AC27" s="41" t="str">
        <f t="shared" si="4"/>
        <v>EN PROCESO</v>
      </c>
      <c r="AD27" s="84" t="s">
        <v>333</v>
      </c>
      <c r="AE27" s="47" t="s">
        <v>282</v>
      </c>
      <c r="AF27" s="62" t="str">
        <f t="shared" si="5"/>
        <v>PENDIENTE</v>
      </c>
      <c r="AG27" s="41"/>
      <c r="AH27" s="41"/>
      <c r="AI27" s="46"/>
    </row>
    <row r="28" spans="1:35" ht="101.25" x14ac:dyDescent="0.2">
      <c r="A28" s="87">
        <v>319</v>
      </c>
      <c r="B28" s="29">
        <v>44041</v>
      </c>
      <c r="C28" s="30" t="s">
        <v>19</v>
      </c>
      <c r="D28" s="30" t="s">
        <v>185</v>
      </c>
      <c r="E28" s="29">
        <v>44041</v>
      </c>
      <c r="F28" s="30" t="s">
        <v>267</v>
      </c>
      <c r="G28" s="36" t="s">
        <v>268</v>
      </c>
      <c r="H28" s="54" t="s">
        <v>73</v>
      </c>
      <c r="I28" s="53" t="s">
        <v>316</v>
      </c>
      <c r="J28" s="56" t="s">
        <v>269</v>
      </c>
      <c r="K28" s="30">
        <v>1</v>
      </c>
      <c r="L28" s="30" t="s">
        <v>103</v>
      </c>
      <c r="M28" s="30" t="s">
        <v>270</v>
      </c>
      <c r="N28" s="30" t="s">
        <v>271</v>
      </c>
      <c r="O28" s="33">
        <v>1</v>
      </c>
      <c r="P28" s="29">
        <v>44075</v>
      </c>
      <c r="Q28" s="29">
        <v>44196</v>
      </c>
      <c r="R28" s="30" t="s">
        <v>32</v>
      </c>
      <c r="S28" s="63" t="s">
        <v>171</v>
      </c>
      <c r="T28" s="34" t="s">
        <v>165</v>
      </c>
      <c r="U28" s="55" t="s">
        <v>172</v>
      </c>
      <c r="V28" s="45">
        <v>44135</v>
      </c>
      <c r="W28" s="86" t="s">
        <v>289</v>
      </c>
      <c r="X28" s="40">
        <v>1</v>
      </c>
      <c r="Y28" s="42">
        <f t="shared" si="0"/>
        <v>1</v>
      </c>
      <c r="Z28" s="76">
        <f t="shared" si="1"/>
        <v>1</v>
      </c>
      <c r="AA28" s="41" t="b">
        <f t="shared" si="2"/>
        <v>0</v>
      </c>
      <c r="AB28" s="41" t="str">
        <f t="shared" si="3"/>
        <v>TERMINADA</v>
      </c>
      <c r="AC28" s="41" t="str">
        <f t="shared" si="4"/>
        <v>TERMINADA</v>
      </c>
      <c r="AD28" s="84" t="s">
        <v>334</v>
      </c>
      <c r="AE28" s="47" t="s">
        <v>285</v>
      </c>
      <c r="AF28" s="62" t="str">
        <f t="shared" si="5"/>
        <v>CUMPLIDA</v>
      </c>
      <c r="AG28" s="41" t="s">
        <v>291</v>
      </c>
      <c r="AH28" s="41" t="s">
        <v>132</v>
      </c>
      <c r="AI28" s="46" t="s">
        <v>319</v>
      </c>
    </row>
    <row r="29" spans="1:35" ht="101.25" x14ac:dyDescent="0.2">
      <c r="A29" s="87">
        <v>320</v>
      </c>
      <c r="B29" s="29">
        <v>44041</v>
      </c>
      <c r="C29" s="30" t="s">
        <v>19</v>
      </c>
      <c r="D29" s="30" t="s">
        <v>185</v>
      </c>
      <c r="E29" s="29">
        <v>44041</v>
      </c>
      <c r="F29" s="30" t="s">
        <v>272</v>
      </c>
      <c r="G29" s="36" t="s">
        <v>273</v>
      </c>
      <c r="H29" s="54" t="s">
        <v>73</v>
      </c>
      <c r="I29" s="53" t="s">
        <v>315</v>
      </c>
      <c r="J29" s="30" t="s">
        <v>274</v>
      </c>
      <c r="K29" s="30">
        <v>1</v>
      </c>
      <c r="L29" s="30" t="s">
        <v>103</v>
      </c>
      <c r="M29" s="30" t="s">
        <v>199</v>
      </c>
      <c r="N29" s="30" t="s">
        <v>224</v>
      </c>
      <c r="O29" s="33">
        <v>1</v>
      </c>
      <c r="P29" s="43">
        <v>44136</v>
      </c>
      <c r="Q29" s="29">
        <v>44377</v>
      </c>
      <c r="R29" s="30" t="s">
        <v>32</v>
      </c>
      <c r="S29" s="63" t="s">
        <v>171</v>
      </c>
      <c r="T29" s="34" t="s">
        <v>165</v>
      </c>
      <c r="U29" s="55" t="s">
        <v>172</v>
      </c>
      <c r="V29" s="45">
        <v>44135</v>
      </c>
      <c r="W29" s="86" t="s">
        <v>290</v>
      </c>
      <c r="X29" s="40">
        <v>0.5</v>
      </c>
      <c r="Y29" s="42">
        <f t="shared" si="0"/>
        <v>0.5</v>
      </c>
      <c r="Z29" s="76">
        <f t="shared" si="1"/>
        <v>0.5</v>
      </c>
      <c r="AA29" s="41" t="b">
        <f t="shared" si="2"/>
        <v>0</v>
      </c>
      <c r="AB29" s="41" t="str">
        <f t="shared" si="3"/>
        <v>EN PROCESO</v>
      </c>
      <c r="AC29" s="41" t="str">
        <f t="shared" si="4"/>
        <v>EN PROCESO</v>
      </c>
      <c r="AD29" s="84" t="s">
        <v>335</v>
      </c>
      <c r="AE29" s="47" t="s">
        <v>285</v>
      </c>
      <c r="AF29" s="62" t="str">
        <f t="shared" si="5"/>
        <v>PENDIENTE</v>
      </c>
      <c r="AG29" s="41"/>
      <c r="AH29" s="41"/>
      <c r="AI29" s="46"/>
    </row>
    <row r="30" spans="1:35" ht="101.25" x14ac:dyDescent="0.2">
      <c r="A30" s="52">
        <v>321</v>
      </c>
      <c r="B30" s="29">
        <v>44041</v>
      </c>
      <c r="C30" s="30" t="s">
        <v>19</v>
      </c>
      <c r="D30" s="30" t="s">
        <v>185</v>
      </c>
      <c r="E30" s="29">
        <v>44041</v>
      </c>
      <c r="F30" s="30" t="s">
        <v>275</v>
      </c>
      <c r="G30" s="36" t="s">
        <v>276</v>
      </c>
      <c r="H30" s="54" t="s">
        <v>73</v>
      </c>
      <c r="I30" s="53" t="s">
        <v>315</v>
      </c>
      <c r="J30" s="30" t="s">
        <v>274</v>
      </c>
      <c r="K30" s="30">
        <v>1</v>
      </c>
      <c r="L30" s="30" t="s">
        <v>103</v>
      </c>
      <c r="M30" s="30" t="s">
        <v>199</v>
      </c>
      <c r="N30" s="30" t="s">
        <v>224</v>
      </c>
      <c r="O30" s="33">
        <v>1</v>
      </c>
      <c r="P30" s="43">
        <v>44136</v>
      </c>
      <c r="Q30" s="29">
        <v>44377</v>
      </c>
      <c r="R30" s="30" t="s">
        <v>32</v>
      </c>
      <c r="S30" s="63" t="s">
        <v>171</v>
      </c>
      <c r="T30" s="34" t="s">
        <v>165</v>
      </c>
      <c r="U30" s="54" t="s">
        <v>172</v>
      </c>
      <c r="V30" s="45">
        <v>44135</v>
      </c>
      <c r="W30" s="86" t="s">
        <v>290</v>
      </c>
      <c r="X30" s="40">
        <v>0.5</v>
      </c>
      <c r="Y30" s="81">
        <f t="shared" si="0"/>
        <v>0.5</v>
      </c>
      <c r="Z30" s="77">
        <f t="shared" si="1"/>
        <v>0.5</v>
      </c>
      <c r="AA30" s="40" t="b">
        <f t="shared" si="2"/>
        <v>0</v>
      </c>
      <c r="AB30" s="40" t="str">
        <f t="shared" si="3"/>
        <v>EN PROCESO</v>
      </c>
      <c r="AC30" s="40" t="str">
        <f t="shared" si="4"/>
        <v>EN PROCESO</v>
      </c>
      <c r="AD30" s="84" t="s">
        <v>335</v>
      </c>
      <c r="AE30" s="47" t="s">
        <v>285</v>
      </c>
      <c r="AF30" s="83" t="str">
        <f t="shared" si="5"/>
        <v>PENDIENTE</v>
      </c>
      <c r="AG30" s="40"/>
      <c r="AH30" s="40"/>
      <c r="AI30" s="47"/>
    </row>
  </sheetData>
  <sheetProtection formatCells="0" formatColumns="0" formatRows="0"/>
  <mergeCells count="52">
    <mergeCell ref="AH1:AI4"/>
    <mergeCell ref="AE1:AG1"/>
    <mergeCell ref="AE2:AG2"/>
    <mergeCell ref="AE3:AG3"/>
    <mergeCell ref="AE4:AG4"/>
    <mergeCell ref="AE7:AE8"/>
    <mergeCell ref="A25:A27"/>
    <mergeCell ref="B25:B27"/>
    <mergeCell ref="C25:C27"/>
    <mergeCell ref="D25:D27"/>
    <mergeCell ref="E25:E27"/>
    <mergeCell ref="F25:F27"/>
    <mergeCell ref="G25:G27"/>
    <mergeCell ref="P7:P8"/>
    <mergeCell ref="Q7:Q8"/>
    <mergeCell ref="L7:L8"/>
    <mergeCell ref="S7:S8"/>
    <mergeCell ref="M7:M8"/>
    <mergeCell ref="R7:R8"/>
    <mergeCell ref="Y7:Y8"/>
    <mergeCell ref="AC7:AC8"/>
    <mergeCell ref="A1:C4"/>
    <mergeCell ref="F7:F8"/>
    <mergeCell ref="H7:H8"/>
    <mergeCell ref="G7:G8"/>
    <mergeCell ref="I7:I8"/>
    <mergeCell ref="J7:K7"/>
    <mergeCell ref="U7:U8"/>
    <mergeCell ref="O7:O8"/>
    <mergeCell ref="A6:H6"/>
    <mergeCell ref="I6:U6"/>
    <mergeCell ref="N7:N8"/>
    <mergeCell ref="B7:B8"/>
    <mergeCell ref="D1:AD4"/>
    <mergeCell ref="A7:A8"/>
    <mergeCell ref="AD7:AD8"/>
    <mergeCell ref="D7:D8"/>
    <mergeCell ref="E7:E8"/>
    <mergeCell ref="C7:C8"/>
    <mergeCell ref="AF6:AI6"/>
    <mergeCell ref="AG7:AG8"/>
    <mergeCell ref="AH7:AH8"/>
    <mergeCell ref="AI7:AI8"/>
    <mergeCell ref="AF7:AF8"/>
    <mergeCell ref="V6:AE6"/>
    <mergeCell ref="V7:V8"/>
    <mergeCell ref="W7:W8"/>
    <mergeCell ref="X7:X8"/>
    <mergeCell ref="T7:T8"/>
    <mergeCell ref="Z7:Z8"/>
    <mergeCell ref="AA7:AA9"/>
    <mergeCell ref="AB7:AB9"/>
  </mergeCells>
  <conditionalFormatting sqref="AH10:AH1048576">
    <cfRule type="containsText" dxfId="8" priority="86" operator="containsText" text="CERRADA">
      <formula>NOT(ISERROR(SEARCH("CERRADA",AH10)))</formula>
    </cfRule>
    <cfRule type="containsText" dxfId="7" priority="87" operator="containsText" text="ABIERTA">
      <formula>NOT(ISERROR(SEARCH("ABIERTA",AH10)))</formula>
    </cfRule>
  </conditionalFormatting>
  <conditionalFormatting sqref="AF10:AF30">
    <cfRule type="containsText" dxfId="6" priority="84" operator="containsText" text="CUMPLIDA">
      <formula>NOT(ISERROR(SEARCH("CUMPLIDA",AF10)))</formula>
    </cfRule>
    <cfRule type="containsText" dxfId="5" priority="85" operator="containsText" text="PENDIENTE">
      <formula>NOT(ISERROR(SEARCH("PENDIENTE",AF10)))</formula>
    </cfRule>
  </conditionalFormatting>
  <conditionalFormatting sqref="AC10:AC30">
    <cfRule type="containsText" dxfId="4" priority="1" operator="containsText" text="TERMINADA EXTEMPORÁNEA">
      <formula>NOT(ISERROR(SEARCH("TERMINADA EXTEMPORÁNEA",AC10)))</formula>
    </cfRule>
    <cfRule type="containsText" dxfId="3" priority="2" operator="containsText" text="TERMINADA">
      <formula>NOT(ISERROR(SEARCH("TERMINADA",AC10)))</formula>
    </cfRule>
    <cfRule type="containsText" dxfId="2" priority="3" operator="containsText" text="EN PROCESO">
      <formula>NOT(ISERROR(SEARCH("EN PROCESO",AC10)))</formula>
    </cfRule>
    <cfRule type="containsText" dxfId="1" priority="4" operator="containsText" text="INCUMPLIDA">
      <formula>NOT(ISERROR(SEARCH("INCUMPLIDA",AC10)))</formula>
    </cfRule>
    <cfRule type="containsText" dxfId="0" priority="5" operator="containsText" text="SIN INICIAR">
      <formula>NOT(ISERROR(SEARCH("SIN INICIAR",AC10)))</formula>
    </cfRule>
  </conditionalFormatting>
  <dataValidations count="4">
    <dataValidation type="date" operator="greaterThan" allowBlank="1" showInputMessage="1" showErrorMessage="1" error="Fecha debe ser posterior a la de inicio (Columna U)" sqref="Q23 Q28:Q30 Q10:Q21" xr:uid="{00000000-0002-0000-0000-000001000000}">
      <formula1>P10</formula1>
    </dataValidation>
    <dataValidation type="date" operator="greaterThan" allowBlank="1" showInputMessage="1" showErrorMessage="1" sqref="E28:E30 E10:E21 B10:B21 B28:B30" xr:uid="{00000000-0002-0000-0000-000002000000}">
      <formula1>36892</formula1>
    </dataValidation>
    <dataValidation type="date" operator="greaterThan" allowBlank="1" showInputMessage="1" showErrorMessage="1" error="Fecha debe ser posterior a la del hallazgo (Columna E)" sqref="P23 P28:P30 P11:P12 P16:P19 P21" xr:uid="{00000000-0002-0000-0000-000006000000}">
      <formula1>#REF!</formula1>
    </dataValidation>
    <dataValidation type="date" operator="greaterThan" allowBlank="1" showInputMessage="1" showErrorMessage="1" error="Fecha debe ser posterior a la del hallazgo (Columna E)" sqref="P10 P20 P13:P15" xr:uid="{2F4D2A5F-4506-4C46-8070-A75B33D71FF7}">
      <formula1>XDU10</formula1>
    </dataValidation>
  </dataValidations>
  <pageMargins left="0.39370078740157483" right="0.39370078740157483" top="0.59055118110236227" bottom="0.59055118110236227" header="0" footer="0"/>
  <pageSetup paperSize="5" scale="18" pageOrder="overThenDown" orientation="landscape" r:id="rId1"/>
  <headerFooter>
    <oddFooter>&amp;R&amp;"Tahoma,Normal"&amp;8Página &amp;P de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3FAC5139-C155-4202-9A32-858E899B70DC}">
          <x14:formula1>
            <xm:f>'C:\Users\Jizeth G\Downloads\[CCSE-FT-001_PM_PORMENORIZADOAVF (2).xlsx]Datos'!#REF!</xm:f>
          </x14:formula1>
          <xm:sqref>L21 L28:L30 L23 L11:L12 L16:L19 O18 O28:O30 O11:O12 C10:C15 C28:C30 H10:H15 H28:H30 R28:R30 R23 R21 R11:R12 R16:R19</xm:sqref>
        </x14:dataValidation>
        <x14:dataValidation type="list" allowBlank="1" showInputMessage="1" showErrorMessage="1" xr:uid="{00000000-0002-0000-0000-00002A000000}">
          <x14:formula1>
            <xm:f>Datos!$N$3:$N$4</xm:f>
          </x14:formula1>
          <xm:sqref>AH10:AH30</xm:sqref>
        </x14:dataValidation>
        <x14:dataValidation type="list" allowBlank="1" showInputMessage="1" showErrorMessage="1" xr:uid="{355677A3-C350-4674-901D-695CB6448891}">
          <x14:formula1>
            <xm:f>'C:\Users\Jizeth G\Downloads\[CCSE-FT-001 ADMINISTRACION DE ACCIONES CORRECTIVAS, PREVENTIVAS Y DE MEJORAMIENTO.COMERCIALIZACION.xlsx]Datos'!#REF!</xm:f>
          </x14:formula1>
          <xm:sqref>U10:U30</xm:sqref>
        </x14:dataValidation>
        <x14:dataValidation type="list" allowBlank="1" showInputMessage="1" showErrorMessage="1" xr:uid="{8133B968-49B3-45FD-8D24-12EE231A6DCD}">
          <x14:formula1>
            <xm:f>Datos!$P$3:$P$25</xm:f>
          </x14:formula1>
          <xm:sqref>X10:X30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72"/>
  <sheetViews>
    <sheetView topLeftCell="I1" workbookViewId="0">
      <selection activeCell="N19" sqref="N19"/>
    </sheetView>
  </sheetViews>
  <sheetFormatPr baseColWidth="10" defaultColWidth="11.42578125" defaultRowHeight="12.75" x14ac:dyDescent="0.2"/>
  <cols>
    <col min="1" max="1" width="1.42578125" style="3" customWidth="1"/>
    <col min="2" max="2" width="19.140625" style="3" customWidth="1"/>
    <col min="3" max="3" width="47.5703125" style="18" customWidth="1"/>
    <col min="4" max="4" width="18.85546875" style="3" customWidth="1"/>
    <col min="5" max="5" width="27.140625" style="3" customWidth="1"/>
    <col min="6" max="7" width="42.140625" style="19" customWidth="1"/>
    <col min="8" max="8" width="42.140625" style="20" customWidth="1"/>
    <col min="9" max="9" width="44.140625" style="17" customWidth="1"/>
    <col min="10" max="10" width="9.85546875" style="17" customWidth="1"/>
    <col min="11" max="11" width="16" style="17" customWidth="1"/>
    <col min="12" max="12" width="17.5703125" style="3" customWidth="1"/>
    <col min="13" max="13" width="27.28515625" style="3" customWidth="1"/>
    <col min="14" max="14" width="17.85546875" style="3" customWidth="1"/>
    <col min="15" max="16384" width="11.42578125" style="3"/>
  </cols>
  <sheetData>
    <row r="1" spans="2:16" x14ac:dyDescent="0.2">
      <c r="I1" s="21"/>
      <c r="J1" s="21"/>
      <c r="K1" s="21"/>
      <c r="L1" s="17"/>
    </row>
    <row r="2" spans="2:16" s="14" customFormat="1" x14ac:dyDescent="0.25">
      <c r="B2" s="14" t="s">
        <v>114</v>
      </c>
      <c r="C2" s="14" t="s">
        <v>115</v>
      </c>
      <c r="D2" s="14" t="s">
        <v>123</v>
      </c>
      <c r="E2" s="14" t="s">
        <v>164</v>
      </c>
      <c r="F2" s="14" t="s">
        <v>124</v>
      </c>
      <c r="G2" s="14" t="s">
        <v>162</v>
      </c>
      <c r="H2" s="14" t="s">
        <v>125</v>
      </c>
      <c r="I2" s="22" t="s">
        <v>126</v>
      </c>
      <c r="J2" s="22" t="s">
        <v>41</v>
      </c>
      <c r="L2" s="14" t="s">
        <v>163</v>
      </c>
      <c r="M2" s="14" t="s">
        <v>128</v>
      </c>
      <c r="N2" s="14" t="s">
        <v>129</v>
      </c>
      <c r="P2" s="22" t="s">
        <v>127</v>
      </c>
    </row>
    <row r="3" spans="2:16" x14ac:dyDescent="0.2">
      <c r="B3" s="3" t="s">
        <v>116</v>
      </c>
      <c r="C3" s="15" t="s">
        <v>99</v>
      </c>
      <c r="D3" s="27" t="s">
        <v>21</v>
      </c>
      <c r="E3" s="23" t="s">
        <v>52</v>
      </c>
      <c r="F3" s="24" t="s">
        <v>153</v>
      </c>
      <c r="G3" s="23" t="s">
        <v>165</v>
      </c>
      <c r="H3" s="23" t="s">
        <v>52</v>
      </c>
      <c r="I3" s="21">
        <v>0.5</v>
      </c>
      <c r="J3" s="17">
        <v>0</v>
      </c>
      <c r="K3" s="3"/>
      <c r="L3" s="17" t="s">
        <v>102</v>
      </c>
      <c r="M3" s="3" t="s">
        <v>18</v>
      </c>
      <c r="N3" s="17" t="s">
        <v>130</v>
      </c>
      <c r="P3" s="17">
        <v>0</v>
      </c>
    </row>
    <row r="4" spans="2:16" x14ac:dyDescent="0.2">
      <c r="B4" s="3" t="s">
        <v>17</v>
      </c>
      <c r="C4" s="15" t="s">
        <v>117</v>
      </c>
      <c r="D4" s="27" t="s">
        <v>22</v>
      </c>
      <c r="E4" s="23" t="s">
        <v>52</v>
      </c>
      <c r="F4" s="24" t="s">
        <v>154</v>
      </c>
      <c r="G4" s="23" t="s">
        <v>156</v>
      </c>
      <c r="H4" s="23" t="s">
        <v>53</v>
      </c>
      <c r="I4" s="21">
        <v>0.55000000000000004</v>
      </c>
      <c r="J4" s="25">
        <v>1</v>
      </c>
      <c r="K4" s="3"/>
      <c r="L4" s="17" t="s">
        <v>96</v>
      </c>
      <c r="M4" s="3" t="s">
        <v>131</v>
      </c>
      <c r="N4" s="17" t="s">
        <v>132</v>
      </c>
      <c r="P4" s="17">
        <v>0.3</v>
      </c>
    </row>
    <row r="5" spans="2:16" x14ac:dyDescent="0.2">
      <c r="C5" s="16" t="s">
        <v>108</v>
      </c>
      <c r="D5" s="28" t="s">
        <v>40</v>
      </c>
      <c r="E5" s="23" t="s">
        <v>43</v>
      </c>
      <c r="F5" s="24" t="s">
        <v>61</v>
      </c>
      <c r="G5" s="23" t="s">
        <v>166</v>
      </c>
      <c r="H5" s="23" t="s">
        <v>106</v>
      </c>
      <c r="I5" s="21">
        <v>0.6</v>
      </c>
      <c r="J5" s="25">
        <v>2</v>
      </c>
      <c r="K5" s="3"/>
      <c r="L5" s="17"/>
      <c r="M5" s="3" t="s">
        <v>133</v>
      </c>
      <c r="P5" s="17">
        <v>0.5</v>
      </c>
    </row>
    <row r="6" spans="2:16" x14ac:dyDescent="0.2">
      <c r="C6" s="15" t="s">
        <v>118</v>
      </c>
      <c r="D6" s="17" t="s">
        <v>20</v>
      </c>
      <c r="E6" s="23" t="s">
        <v>43</v>
      </c>
      <c r="F6" s="24" t="s">
        <v>155</v>
      </c>
      <c r="G6" s="23" t="s">
        <v>157</v>
      </c>
      <c r="H6" s="23" t="s">
        <v>71</v>
      </c>
      <c r="I6" s="21">
        <v>0.65</v>
      </c>
      <c r="J6" s="25">
        <v>3</v>
      </c>
      <c r="K6" s="3"/>
      <c r="L6" s="17"/>
      <c r="M6" s="3" t="s">
        <v>134</v>
      </c>
      <c r="P6" s="25">
        <v>1</v>
      </c>
    </row>
    <row r="7" spans="2:16" x14ac:dyDescent="0.2">
      <c r="C7" s="15" t="s">
        <v>100</v>
      </c>
      <c r="E7" s="23" t="s">
        <v>43</v>
      </c>
      <c r="F7" s="24" t="s">
        <v>59</v>
      </c>
      <c r="G7" s="23" t="s">
        <v>167</v>
      </c>
      <c r="H7" s="23" t="s">
        <v>43</v>
      </c>
      <c r="I7" s="21">
        <v>0.7</v>
      </c>
      <c r="J7" s="25">
        <v>4</v>
      </c>
      <c r="K7" s="3"/>
      <c r="L7" s="17"/>
      <c r="M7" s="3" t="s">
        <v>135</v>
      </c>
      <c r="P7" s="25">
        <v>2</v>
      </c>
    </row>
    <row r="8" spans="2:16" x14ac:dyDescent="0.2">
      <c r="C8" s="15" t="s">
        <v>119</v>
      </c>
      <c r="E8" s="23" t="s">
        <v>43</v>
      </c>
      <c r="F8" s="24" t="s">
        <v>60</v>
      </c>
      <c r="G8" s="24" t="s">
        <v>109</v>
      </c>
      <c r="H8" s="24" t="s">
        <v>48</v>
      </c>
      <c r="I8" s="21">
        <v>0.75</v>
      </c>
      <c r="J8" s="25">
        <v>5</v>
      </c>
      <c r="K8" s="3"/>
      <c r="L8" s="17"/>
      <c r="M8" s="3" t="s">
        <v>74</v>
      </c>
      <c r="P8" s="25">
        <v>3</v>
      </c>
    </row>
    <row r="9" spans="2:16" x14ac:dyDescent="0.2">
      <c r="C9" s="15" t="s">
        <v>97</v>
      </c>
      <c r="E9" s="23" t="s">
        <v>44</v>
      </c>
      <c r="F9" s="24" t="s">
        <v>63</v>
      </c>
      <c r="G9" s="23" t="s">
        <v>158</v>
      </c>
      <c r="H9" s="24" t="s">
        <v>67</v>
      </c>
      <c r="I9" s="21">
        <v>0.8</v>
      </c>
      <c r="J9" s="25">
        <v>6</v>
      </c>
      <c r="K9" s="3"/>
      <c r="L9" s="17"/>
      <c r="P9" s="25">
        <v>4</v>
      </c>
    </row>
    <row r="10" spans="2:16" x14ac:dyDescent="0.2">
      <c r="C10" s="15" t="s">
        <v>120</v>
      </c>
      <c r="E10" s="24" t="s">
        <v>48</v>
      </c>
      <c r="F10" s="24" t="s">
        <v>159</v>
      </c>
      <c r="G10" s="23" t="s">
        <v>168</v>
      </c>
      <c r="H10" s="23" t="s">
        <v>49</v>
      </c>
      <c r="I10" s="21">
        <v>0.85</v>
      </c>
      <c r="J10" s="25">
        <v>7</v>
      </c>
      <c r="K10" s="3"/>
      <c r="L10" s="17"/>
      <c r="P10" s="25">
        <v>5</v>
      </c>
    </row>
    <row r="11" spans="2:16" ht="12.75" customHeight="1" x14ac:dyDescent="0.2">
      <c r="C11" s="16" t="s">
        <v>98</v>
      </c>
      <c r="E11" s="24" t="s">
        <v>46</v>
      </c>
      <c r="F11" s="24" t="s">
        <v>160</v>
      </c>
      <c r="G11" s="23" t="s">
        <v>169</v>
      </c>
      <c r="H11" s="23" t="s">
        <v>50</v>
      </c>
      <c r="I11" s="21">
        <v>0.9</v>
      </c>
      <c r="J11" s="25">
        <v>8</v>
      </c>
      <c r="K11" s="3"/>
      <c r="L11" s="17"/>
      <c r="P11" s="25">
        <v>6</v>
      </c>
    </row>
    <row r="12" spans="2:16" x14ac:dyDescent="0.2">
      <c r="C12" s="15" t="s">
        <v>121</v>
      </c>
      <c r="E12" s="24" t="s">
        <v>46</v>
      </c>
      <c r="F12" s="24" t="s">
        <v>33</v>
      </c>
      <c r="G12" s="23" t="s">
        <v>170</v>
      </c>
      <c r="H12" s="24" t="s">
        <v>136</v>
      </c>
      <c r="I12" s="21">
        <v>0.95</v>
      </c>
      <c r="J12" s="25">
        <v>9</v>
      </c>
      <c r="K12" s="3"/>
      <c r="L12" s="17"/>
      <c r="P12" s="25">
        <v>7</v>
      </c>
    </row>
    <row r="13" spans="2:16" x14ac:dyDescent="0.2">
      <c r="C13" s="15" t="s">
        <v>107</v>
      </c>
      <c r="E13" s="24" t="s">
        <v>48</v>
      </c>
      <c r="F13" s="24" t="s">
        <v>76</v>
      </c>
      <c r="G13" s="24" t="s">
        <v>140</v>
      </c>
      <c r="H13" s="24" t="s">
        <v>45</v>
      </c>
      <c r="I13" s="21">
        <v>1</v>
      </c>
      <c r="J13" s="25">
        <v>10</v>
      </c>
      <c r="K13" s="3"/>
      <c r="L13" s="17"/>
      <c r="P13" s="25">
        <v>8</v>
      </c>
    </row>
    <row r="14" spans="2:16" x14ac:dyDescent="0.2">
      <c r="C14" s="16" t="s">
        <v>104</v>
      </c>
      <c r="E14" s="23" t="s">
        <v>53</v>
      </c>
      <c r="F14" s="24" t="s">
        <v>161</v>
      </c>
      <c r="G14" s="24" t="s">
        <v>72</v>
      </c>
      <c r="H14" s="24" t="s">
        <v>44</v>
      </c>
      <c r="I14" s="21"/>
      <c r="J14" s="25"/>
      <c r="K14" s="3"/>
      <c r="L14" s="17"/>
      <c r="P14" s="25">
        <v>9</v>
      </c>
    </row>
    <row r="15" spans="2:16" ht="15" customHeight="1" x14ac:dyDescent="0.2">
      <c r="C15" s="16"/>
      <c r="E15" s="24"/>
      <c r="F15" s="24"/>
      <c r="G15" s="24" t="s">
        <v>105</v>
      </c>
      <c r="H15" s="24" t="s">
        <v>46</v>
      </c>
      <c r="I15" s="21"/>
      <c r="J15" s="25"/>
      <c r="K15" s="3"/>
      <c r="L15" s="17"/>
      <c r="P15" s="25">
        <v>10</v>
      </c>
    </row>
    <row r="16" spans="2:16" ht="14.25" customHeight="1" x14ac:dyDescent="0.2">
      <c r="C16" s="16"/>
      <c r="E16" s="23"/>
      <c r="F16" s="24"/>
      <c r="G16" s="24"/>
      <c r="H16" s="23" t="s">
        <v>137</v>
      </c>
      <c r="I16" s="21"/>
      <c r="J16" s="25"/>
      <c r="K16" s="3"/>
      <c r="L16" s="17"/>
      <c r="P16" s="25">
        <v>11</v>
      </c>
    </row>
    <row r="17" spans="3:16" x14ac:dyDescent="0.2">
      <c r="F17" s="24"/>
      <c r="G17" s="24"/>
      <c r="H17" s="24" t="s">
        <v>150</v>
      </c>
      <c r="I17" s="21"/>
      <c r="J17" s="25"/>
      <c r="K17" s="3"/>
      <c r="L17" s="17"/>
      <c r="P17" s="25">
        <v>12</v>
      </c>
    </row>
    <row r="18" spans="3:16" x14ac:dyDescent="0.2">
      <c r="F18" s="24"/>
      <c r="G18" s="24"/>
      <c r="H18" s="24" t="s">
        <v>138</v>
      </c>
      <c r="I18" s="21"/>
      <c r="J18" s="25"/>
      <c r="K18" s="3"/>
      <c r="L18" s="17"/>
      <c r="P18" s="25">
        <v>13</v>
      </c>
    </row>
    <row r="19" spans="3:16" x14ac:dyDescent="0.2">
      <c r="F19" s="24"/>
      <c r="G19" s="24"/>
      <c r="H19" s="24" t="s">
        <v>139</v>
      </c>
      <c r="I19" s="21"/>
      <c r="J19" s="25"/>
      <c r="K19" s="3"/>
      <c r="L19" s="17"/>
      <c r="P19" s="25">
        <v>14</v>
      </c>
    </row>
    <row r="20" spans="3:16" x14ac:dyDescent="0.2">
      <c r="F20" s="24"/>
      <c r="G20" s="24"/>
      <c r="H20" s="24" t="s">
        <v>140</v>
      </c>
      <c r="I20" s="21"/>
      <c r="J20" s="25"/>
      <c r="K20" s="3"/>
      <c r="L20" s="17"/>
      <c r="P20" s="25">
        <v>15</v>
      </c>
    </row>
    <row r="21" spans="3:16" x14ac:dyDescent="0.2">
      <c r="F21" s="24"/>
      <c r="G21" s="24"/>
      <c r="H21" s="24" t="s">
        <v>141</v>
      </c>
      <c r="I21" s="21"/>
      <c r="J21" s="25"/>
      <c r="K21" s="3"/>
      <c r="L21" s="17"/>
      <c r="P21" s="25">
        <v>16</v>
      </c>
    </row>
    <row r="22" spans="3:16" x14ac:dyDescent="0.2">
      <c r="F22" s="24"/>
      <c r="G22" s="24"/>
      <c r="H22" s="24" t="s">
        <v>47</v>
      </c>
      <c r="I22" s="21"/>
      <c r="J22" s="25"/>
      <c r="K22" s="3"/>
      <c r="L22" s="17"/>
      <c r="P22" s="25">
        <v>17</v>
      </c>
    </row>
    <row r="23" spans="3:16" x14ac:dyDescent="0.2">
      <c r="F23" s="24"/>
      <c r="G23" s="24"/>
      <c r="H23" s="24" t="s">
        <v>72</v>
      </c>
      <c r="J23" s="25"/>
      <c r="K23" s="3"/>
      <c r="P23" s="25">
        <v>18</v>
      </c>
    </row>
    <row r="24" spans="3:16" x14ac:dyDescent="0.2">
      <c r="F24" s="24"/>
      <c r="G24" s="24"/>
      <c r="H24" s="23" t="s">
        <v>142</v>
      </c>
      <c r="J24" s="25"/>
      <c r="K24" s="3"/>
      <c r="P24" s="25">
        <v>19</v>
      </c>
    </row>
    <row r="25" spans="3:16" x14ac:dyDescent="0.2">
      <c r="J25" s="25"/>
      <c r="K25" s="25"/>
      <c r="P25" s="25">
        <v>20</v>
      </c>
    </row>
    <row r="26" spans="3:16" x14ac:dyDescent="0.2">
      <c r="J26" s="25"/>
      <c r="K26" s="25"/>
      <c r="P26" s="25"/>
    </row>
    <row r="27" spans="3:16" x14ac:dyDescent="0.2">
      <c r="C27" s="14" t="s">
        <v>115</v>
      </c>
      <c r="D27" s="14" t="s">
        <v>164</v>
      </c>
      <c r="F27" s="26" t="s">
        <v>143</v>
      </c>
      <c r="G27" s="14" t="s">
        <v>164</v>
      </c>
      <c r="H27" s="26" t="s">
        <v>144</v>
      </c>
      <c r="J27" s="25"/>
      <c r="K27" s="25"/>
      <c r="P27" s="25"/>
    </row>
    <row r="28" spans="3:16" x14ac:dyDescent="0.2">
      <c r="C28" s="15" t="s">
        <v>99</v>
      </c>
      <c r="D28" s="23" t="s">
        <v>52</v>
      </c>
      <c r="F28" s="2" t="s">
        <v>54</v>
      </c>
      <c r="G28" s="23" t="s">
        <v>52</v>
      </c>
      <c r="H28" s="1" t="s">
        <v>52</v>
      </c>
      <c r="I28" s="2" t="s">
        <v>54</v>
      </c>
      <c r="J28" s="1" t="s">
        <v>52</v>
      </c>
      <c r="K28" s="25"/>
      <c r="P28" s="25"/>
    </row>
    <row r="29" spans="3:16" x14ac:dyDescent="0.2">
      <c r="C29" s="15" t="s">
        <v>145</v>
      </c>
      <c r="D29" s="23" t="s">
        <v>52</v>
      </c>
      <c r="F29" s="2" t="s">
        <v>55</v>
      </c>
      <c r="G29" s="23" t="s">
        <v>53</v>
      </c>
      <c r="H29" s="1" t="s">
        <v>53</v>
      </c>
      <c r="I29" s="2" t="s">
        <v>55</v>
      </c>
      <c r="J29" s="1" t="s">
        <v>53</v>
      </c>
      <c r="K29" s="25"/>
      <c r="P29" s="25"/>
    </row>
    <row r="30" spans="3:16" x14ac:dyDescent="0.2">
      <c r="C30" s="16" t="s">
        <v>108</v>
      </c>
      <c r="D30" s="23" t="s">
        <v>43</v>
      </c>
      <c r="F30" s="2" t="s">
        <v>32</v>
      </c>
      <c r="G30" s="23" t="s">
        <v>52</v>
      </c>
      <c r="H30" s="1" t="s">
        <v>106</v>
      </c>
      <c r="I30" s="2" t="s">
        <v>32</v>
      </c>
      <c r="J30" s="1" t="s">
        <v>106</v>
      </c>
      <c r="K30" s="25"/>
      <c r="P30" s="25"/>
    </row>
    <row r="31" spans="3:16" x14ac:dyDescent="0.2">
      <c r="C31" s="15" t="s">
        <v>118</v>
      </c>
      <c r="D31" s="23" t="s">
        <v>43</v>
      </c>
      <c r="F31" s="1" t="s">
        <v>56</v>
      </c>
      <c r="G31" s="23" t="s">
        <v>52</v>
      </c>
      <c r="H31" s="1" t="s">
        <v>71</v>
      </c>
      <c r="I31" s="1" t="s">
        <v>56</v>
      </c>
      <c r="J31" s="1" t="s">
        <v>71</v>
      </c>
      <c r="K31" s="25"/>
      <c r="P31" s="25"/>
    </row>
    <row r="32" spans="3:16" x14ac:dyDescent="0.2">
      <c r="C32" s="15" t="s">
        <v>100</v>
      </c>
      <c r="D32" s="23" t="s">
        <v>43</v>
      </c>
      <c r="F32" s="1" t="s">
        <v>57</v>
      </c>
      <c r="G32" s="23" t="s">
        <v>43</v>
      </c>
      <c r="H32" s="1" t="s">
        <v>43</v>
      </c>
      <c r="I32" s="1" t="s">
        <v>57</v>
      </c>
      <c r="J32" s="1" t="s">
        <v>43</v>
      </c>
      <c r="K32" s="25"/>
      <c r="P32" s="25"/>
    </row>
    <row r="33" spans="3:16" x14ac:dyDescent="0.2">
      <c r="C33" s="15" t="s">
        <v>119</v>
      </c>
      <c r="D33" s="23" t="s">
        <v>43</v>
      </c>
      <c r="F33" s="1" t="s">
        <v>59</v>
      </c>
      <c r="G33" s="23" t="s">
        <v>43</v>
      </c>
      <c r="H33" s="1" t="s">
        <v>67</v>
      </c>
      <c r="I33" s="1" t="s">
        <v>59</v>
      </c>
      <c r="J33" s="1" t="s">
        <v>67</v>
      </c>
      <c r="P33" s="25"/>
    </row>
    <row r="34" spans="3:16" x14ac:dyDescent="0.2">
      <c r="C34" s="15" t="s">
        <v>97</v>
      </c>
      <c r="D34" s="23" t="s">
        <v>44</v>
      </c>
      <c r="F34" s="1" t="s">
        <v>60</v>
      </c>
      <c r="G34" s="23" t="s">
        <v>43</v>
      </c>
      <c r="H34" s="1" t="s">
        <v>49</v>
      </c>
      <c r="I34" s="1" t="s">
        <v>60</v>
      </c>
      <c r="J34" s="1" t="s">
        <v>49</v>
      </c>
      <c r="P34" s="25"/>
    </row>
    <row r="35" spans="3:16" x14ac:dyDescent="0.2">
      <c r="C35" s="15" t="s">
        <v>120</v>
      </c>
      <c r="D35" s="24" t="s">
        <v>48</v>
      </c>
      <c r="F35" s="1" t="s">
        <v>61</v>
      </c>
      <c r="G35" s="23" t="s">
        <v>43</v>
      </c>
      <c r="H35" s="1" t="s">
        <v>50</v>
      </c>
      <c r="I35" s="1" t="s">
        <v>61</v>
      </c>
      <c r="J35" s="1" t="s">
        <v>50</v>
      </c>
      <c r="P35" s="25"/>
    </row>
    <row r="36" spans="3:16" x14ac:dyDescent="0.2">
      <c r="C36" s="16" t="s">
        <v>98</v>
      </c>
      <c r="D36" s="24" t="s">
        <v>46</v>
      </c>
      <c r="F36" s="1" t="s">
        <v>62</v>
      </c>
      <c r="G36" s="23" t="s">
        <v>43</v>
      </c>
      <c r="H36" s="1" t="s">
        <v>136</v>
      </c>
      <c r="I36" s="1" t="s">
        <v>62</v>
      </c>
      <c r="J36" s="1" t="s">
        <v>136</v>
      </c>
      <c r="P36" s="25"/>
    </row>
    <row r="37" spans="3:16" x14ac:dyDescent="0.2">
      <c r="C37" s="15" t="s">
        <v>121</v>
      </c>
      <c r="D37" s="24" t="s">
        <v>46</v>
      </c>
      <c r="F37" s="1" t="s">
        <v>58</v>
      </c>
      <c r="G37" s="23" t="s">
        <v>48</v>
      </c>
      <c r="H37" s="1" t="s">
        <v>48</v>
      </c>
      <c r="I37" s="1" t="s">
        <v>58</v>
      </c>
      <c r="J37" s="1" t="s">
        <v>48</v>
      </c>
      <c r="P37" s="25"/>
    </row>
    <row r="38" spans="3:16" x14ac:dyDescent="0.2">
      <c r="C38" s="15" t="s">
        <v>146</v>
      </c>
      <c r="D38" s="24" t="s">
        <v>48</v>
      </c>
      <c r="F38" s="1" t="s">
        <v>75</v>
      </c>
      <c r="G38" s="24" t="s">
        <v>48</v>
      </c>
      <c r="H38" s="1" t="s">
        <v>45</v>
      </c>
      <c r="I38" s="1" t="s">
        <v>75</v>
      </c>
      <c r="J38" s="1" t="s">
        <v>45</v>
      </c>
      <c r="P38" s="25"/>
    </row>
    <row r="39" spans="3:16" x14ac:dyDescent="0.2">
      <c r="C39" s="16" t="s">
        <v>104</v>
      </c>
      <c r="D39" s="23" t="s">
        <v>53</v>
      </c>
      <c r="F39" s="1" t="s">
        <v>76</v>
      </c>
      <c r="G39" s="24" t="s">
        <v>48</v>
      </c>
      <c r="H39" s="1" t="s">
        <v>72</v>
      </c>
      <c r="I39" s="1" t="s">
        <v>76</v>
      </c>
      <c r="J39" s="1" t="s">
        <v>72</v>
      </c>
      <c r="P39" s="25"/>
    </row>
    <row r="40" spans="3:16" x14ac:dyDescent="0.2">
      <c r="C40" s="16" t="s">
        <v>122</v>
      </c>
      <c r="D40" s="23" t="s">
        <v>52</v>
      </c>
      <c r="F40" s="1" t="s">
        <v>64</v>
      </c>
      <c r="G40" s="24" t="s">
        <v>46</v>
      </c>
      <c r="H40" s="1" t="s">
        <v>68</v>
      </c>
      <c r="I40" s="1" t="s">
        <v>64</v>
      </c>
      <c r="J40" s="1" t="s">
        <v>68</v>
      </c>
      <c r="P40" s="25"/>
    </row>
    <row r="41" spans="3:16" x14ac:dyDescent="0.2">
      <c r="C41" s="16" t="s">
        <v>147</v>
      </c>
      <c r="D41" s="23" t="s">
        <v>43</v>
      </c>
      <c r="F41" s="1" t="s">
        <v>33</v>
      </c>
      <c r="G41" s="24" t="s">
        <v>46</v>
      </c>
      <c r="H41" s="1" t="s">
        <v>148</v>
      </c>
      <c r="I41" s="1" t="s">
        <v>33</v>
      </c>
      <c r="J41" s="1" t="s">
        <v>148</v>
      </c>
      <c r="P41" s="25"/>
    </row>
    <row r="42" spans="3:16" x14ac:dyDescent="0.2">
      <c r="F42" s="1" t="s">
        <v>31</v>
      </c>
      <c r="G42" s="24" t="s">
        <v>46</v>
      </c>
      <c r="H42" s="1" t="s">
        <v>141</v>
      </c>
      <c r="I42" s="1" t="s">
        <v>31</v>
      </c>
      <c r="J42" s="1" t="s">
        <v>141</v>
      </c>
      <c r="P42" s="25"/>
    </row>
    <row r="43" spans="3:16" x14ac:dyDescent="0.2">
      <c r="F43" s="1" t="s">
        <v>65</v>
      </c>
      <c r="G43" s="24" t="s">
        <v>46</v>
      </c>
      <c r="H43" s="1" t="s">
        <v>170</v>
      </c>
      <c r="I43" s="1" t="s">
        <v>65</v>
      </c>
      <c r="J43" s="1" t="s">
        <v>170</v>
      </c>
      <c r="P43" s="25"/>
    </row>
    <row r="44" spans="3:16" x14ac:dyDescent="0.2">
      <c r="F44" s="1" t="s">
        <v>66</v>
      </c>
      <c r="G44" s="24" t="s">
        <v>46</v>
      </c>
      <c r="H44" s="1" t="s">
        <v>149</v>
      </c>
      <c r="I44" s="1" t="s">
        <v>66</v>
      </c>
      <c r="J44" s="1" t="s">
        <v>149</v>
      </c>
      <c r="P44" s="25"/>
    </row>
    <row r="45" spans="3:16" x14ac:dyDescent="0.2">
      <c r="F45" s="1" t="s">
        <v>63</v>
      </c>
      <c r="G45" s="1" t="s">
        <v>44</v>
      </c>
      <c r="H45" s="1" t="s">
        <v>44</v>
      </c>
      <c r="I45" s="1" t="s">
        <v>63</v>
      </c>
      <c r="J45" s="1" t="s">
        <v>44</v>
      </c>
      <c r="P45" s="25"/>
    </row>
    <row r="46" spans="3:16" x14ac:dyDescent="0.2">
      <c r="F46" s="1" t="s">
        <v>28</v>
      </c>
      <c r="G46" s="1" t="s">
        <v>44</v>
      </c>
      <c r="H46" s="1" t="s">
        <v>137</v>
      </c>
      <c r="I46" s="1" t="s">
        <v>28</v>
      </c>
      <c r="J46" s="1" t="s">
        <v>137</v>
      </c>
      <c r="P46" s="25"/>
    </row>
    <row r="47" spans="3:16" x14ac:dyDescent="0.2">
      <c r="F47" s="1" t="s">
        <v>29</v>
      </c>
      <c r="G47" s="1" t="s">
        <v>44</v>
      </c>
      <c r="H47" s="1" t="s">
        <v>150</v>
      </c>
      <c r="I47" s="1" t="s">
        <v>29</v>
      </c>
      <c r="J47" s="1" t="s">
        <v>150</v>
      </c>
      <c r="P47" s="25"/>
    </row>
    <row r="48" spans="3:16" x14ac:dyDescent="0.2">
      <c r="F48" s="1" t="s">
        <v>30</v>
      </c>
      <c r="G48" s="1" t="s">
        <v>44</v>
      </c>
      <c r="H48" s="1" t="s">
        <v>138</v>
      </c>
      <c r="I48" s="1" t="s">
        <v>30</v>
      </c>
      <c r="J48" s="1" t="s">
        <v>138</v>
      </c>
      <c r="P48" s="25"/>
    </row>
    <row r="49" spans="6:16" x14ac:dyDescent="0.2">
      <c r="F49" s="1" t="s">
        <v>77</v>
      </c>
      <c r="G49" s="1" t="s">
        <v>44</v>
      </c>
      <c r="H49" s="1" t="s">
        <v>151</v>
      </c>
      <c r="I49" s="1" t="s">
        <v>77</v>
      </c>
      <c r="J49" s="1" t="s">
        <v>151</v>
      </c>
      <c r="P49" s="25"/>
    </row>
    <row r="50" spans="6:16" x14ac:dyDescent="0.2">
      <c r="F50" s="1" t="s">
        <v>78</v>
      </c>
      <c r="G50" s="1" t="s">
        <v>152</v>
      </c>
      <c r="H50" s="1" t="s">
        <v>152</v>
      </c>
      <c r="I50" s="1" t="s">
        <v>78</v>
      </c>
      <c r="J50" s="1" t="s">
        <v>152</v>
      </c>
      <c r="P50" s="25"/>
    </row>
    <row r="51" spans="6:16" x14ac:dyDescent="0.2">
      <c r="F51" s="1"/>
      <c r="G51" s="1"/>
      <c r="P51" s="25"/>
    </row>
    <row r="52" spans="6:16" x14ac:dyDescent="0.2">
      <c r="F52" s="1"/>
      <c r="G52" s="1"/>
      <c r="P52" s="25"/>
    </row>
    <row r="53" spans="6:16" x14ac:dyDescent="0.2">
      <c r="F53" s="1"/>
      <c r="G53" s="1"/>
      <c r="P53" s="25"/>
    </row>
    <row r="54" spans="6:16" x14ac:dyDescent="0.2">
      <c r="F54" s="1"/>
      <c r="G54" s="1"/>
      <c r="P54" s="25"/>
    </row>
    <row r="55" spans="6:16" x14ac:dyDescent="0.2">
      <c r="F55" s="1"/>
      <c r="G55" s="1"/>
      <c r="P55" s="25"/>
    </row>
    <row r="56" spans="6:16" x14ac:dyDescent="0.2">
      <c r="F56" s="1"/>
      <c r="P56" s="25"/>
    </row>
    <row r="57" spans="6:16" ht="15" x14ac:dyDescent="0.25">
      <c r="F57"/>
      <c r="G57"/>
      <c r="P57" s="25"/>
    </row>
    <row r="58" spans="6:16" x14ac:dyDescent="0.2">
      <c r="P58" s="25"/>
    </row>
    <row r="59" spans="6:16" x14ac:dyDescent="0.2">
      <c r="P59" s="25"/>
    </row>
    <row r="60" spans="6:16" x14ac:dyDescent="0.2">
      <c r="P60" s="25"/>
    </row>
    <row r="61" spans="6:16" x14ac:dyDescent="0.2">
      <c r="P61" s="25"/>
    </row>
    <row r="62" spans="6:16" x14ac:dyDescent="0.2">
      <c r="P62" s="25"/>
    </row>
    <row r="63" spans="6:16" x14ac:dyDescent="0.2">
      <c r="P63" s="25"/>
    </row>
    <row r="64" spans="6:16" x14ac:dyDescent="0.2">
      <c r="P64" s="25"/>
    </row>
    <row r="65" spans="16:16" x14ac:dyDescent="0.2">
      <c r="P65" s="25"/>
    </row>
    <row r="66" spans="16:16" x14ac:dyDescent="0.2">
      <c r="P66" s="25"/>
    </row>
    <row r="67" spans="16:16" x14ac:dyDescent="0.2">
      <c r="P67" s="25"/>
    </row>
    <row r="68" spans="16:16" x14ac:dyDescent="0.2">
      <c r="P68" s="25"/>
    </row>
    <row r="69" spans="16:16" x14ac:dyDescent="0.2">
      <c r="P69" s="25"/>
    </row>
    <row r="70" spans="16:16" x14ac:dyDescent="0.2">
      <c r="P70" s="25"/>
    </row>
    <row r="71" spans="16:16" x14ac:dyDescent="0.2">
      <c r="P71" s="25"/>
    </row>
    <row r="72" spans="16:16" x14ac:dyDescent="0.2">
      <c r="P72" s="2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5BED37AF6C363544B04697721CAE4A56" ma:contentTypeVersion="0" ma:contentTypeDescription="Crear nuevo documento." ma:contentTypeScope="" ma:versionID="5d23d79be8b5ca16ee7a9159ca836410">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7E2677-5752-4F57-84D3-EBF4E2E6154A}">
  <ds:schemaRefs>
    <ds:schemaRef ds:uri="http://purl.org/dc/terms/"/>
    <ds:schemaRef ds:uri="http://purl.org/dc/elements/1.1/"/>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185A117-0A74-4F0C-BEAC-4703DE70DD99}">
  <ds:schemaRefs>
    <ds:schemaRef ds:uri="http://schemas.microsoft.com/sharepoint/v3/contenttype/forms"/>
  </ds:schemaRefs>
</ds:datastoreItem>
</file>

<file path=customXml/itemProps3.xml><?xml version="1.0" encoding="utf-8"?>
<ds:datastoreItem xmlns:ds="http://schemas.openxmlformats.org/officeDocument/2006/customXml" ds:itemID="{98B75182-D1F9-4C9A-817E-C3CA7942F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CCSE-FT-019_PM</vt:lpstr>
      <vt:lpstr>Datos</vt:lpstr>
      <vt:lpstr>'CCSE-FT-019_PM'!Títulos_a_imprimir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Jizeth Hael Gonzalez Ramirez</dc:creator>
  <cp:lastModifiedBy>Jizeth G</cp:lastModifiedBy>
  <cp:lastPrinted>2018-04-04T18:48:31Z</cp:lastPrinted>
  <dcterms:created xsi:type="dcterms:W3CDTF">2013-10-03T17:21:56Z</dcterms:created>
  <dcterms:modified xsi:type="dcterms:W3CDTF">2020-11-18T20:25:56Z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0x0101005BED37AF6C363544B04697721CAE4A56</vt:lpwstr>
  </property>
</Properties>
</file>