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C:\Users\JIZETH\Documents\JIZETH\CANAL CAPITAL_2022\SEGUIMIENTOS\PMP_1CUAT2022\"/>
    </mc:Choice>
  </mc:AlternateContent>
  <xr:revisionPtr revIDLastSave="0" documentId="8_{82615B5D-6623-42FB-B73B-973C19ECB7E8}" xr6:coauthVersionLast="41" xr6:coauthVersionMax="41" xr10:uidLastSave="{00000000-0000-0000-0000-000000000000}"/>
  <bookViews>
    <workbookView xWindow="-108" yWindow="-108" windowWidth="23256" windowHeight="12456" tabRatio="754" xr2:uid="{00000000-000D-0000-FFFF-FFFF00000000}"/>
  </bookViews>
  <sheets>
    <sheet name="CCSE-FT-019_PM" sheetId="1" r:id="rId1"/>
    <sheet name="Datos" sheetId="3" r:id="rId2"/>
  </sheets>
  <externalReferences>
    <externalReference r:id="rId3"/>
    <externalReference r:id="rId4"/>
    <externalReference r:id="rId5"/>
    <externalReference r:id="rId6"/>
    <externalReference r:id="rId7"/>
    <externalReference r:id="rId8"/>
    <externalReference r:id="rId9"/>
  </externalReferences>
  <definedNames>
    <definedName name="_xlnm._FilterDatabase" localSheetId="0" hidden="1">'CCSE-FT-019_PM'!$A$9:$AM$97</definedName>
    <definedName name="origen">[1]Datos!$B$3:$B$19</definedName>
    <definedName name="_xlnm.Print_Titles" localSheetId="0">'CCSE-FT-019_PM'!$1:$9</definedName>
  </definedNames>
  <calcPr calcId="191029"/>
</workbook>
</file>

<file path=xl/calcChain.xml><?xml version="1.0" encoding="utf-8"?>
<calcChain xmlns="http://schemas.openxmlformats.org/spreadsheetml/2006/main">
  <c r="AD32" i="1" l="1"/>
  <c r="AE77" i="1"/>
  <c r="AE57" i="1"/>
  <c r="AE92" i="1" l="1"/>
  <c r="AE36" i="1"/>
  <c r="AE97" i="1" l="1"/>
  <c r="AD97" i="1"/>
  <c r="AJ97" i="1" s="1"/>
  <c r="AE96" i="1"/>
  <c r="AD96" i="1"/>
  <c r="AJ96" i="1" s="1"/>
  <c r="AE95" i="1"/>
  <c r="AD95" i="1"/>
  <c r="AJ95" i="1" s="1"/>
  <c r="AE94" i="1"/>
  <c r="AD94" i="1"/>
  <c r="AJ94" i="1" s="1"/>
  <c r="AE93" i="1"/>
  <c r="AD93" i="1"/>
  <c r="AJ93" i="1" s="1"/>
  <c r="AF95" i="1" l="1"/>
  <c r="AG95" i="1" s="1"/>
  <c r="AF94" i="1"/>
  <c r="AG94" i="1" s="1"/>
  <c r="AF93" i="1"/>
  <c r="AG93" i="1" s="1"/>
  <c r="AF96" i="1"/>
  <c r="AG96" i="1" s="1"/>
  <c r="AF97" i="1"/>
  <c r="AG97" i="1" s="1"/>
  <c r="AD11" i="1"/>
  <c r="AJ11" i="1" s="1"/>
  <c r="AF11" i="1"/>
  <c r="AD12" i="1"/>
  <c r="AJ12" i="1" s="1"/>
  <c r="AE12" i="1"/>
  <c r="AD13" i="1"/>
  <c r="AJ13" i="1" s="1"/>
  <c r="AE13" i="1"/>
  <c r="AD14" i="1"/>
  <c r="AJ14" i="1" s="1"/>
  <c r="AF14" i="1"/>
  <c r="AD15" i="1"/>
  <c r="AJ15" i="1" s="1"/>
  <c r="AF15" i="1"/>
  <c r="AD16" i="1"/>
  <c r="AJ16" i="1" s="1"/>
  <c r="AF16" i="1"/>
  <c r="AD17" i="1"/>
  <c r="AJ17" i="1" s="1"/>
  <c r="AF17" i="1"/>
  <c r="AD18" i="1"/>
  <c r="AJ18" i="1" s="1"/>
  <c r="AF18" i="1"/>
  <c r="AD19" i="1"/>
  <c r="AJ19" i="1" s="1"/>
  <c r="AF19" i="1"/>
  <c r="AD20" i="1"/>
  <c r="AJ20" i="1" s="1"/>
  <c r="AF20" i="1"/>
  <c r="AD21" i="1"/>
  <c r="AJ21" i="1" s="1"/>
  <c r="AF21" i="1"/>
  <c r="AD22" i="1"/>
  <c r="AJ22" i="1" s="1"/>
  <c r="AF22" i="1"/>
  <c r="AD23" i="1"/>
  <c r="AJ23" i="1" s="1"/>
  <c r="AF23" i="1"/>
  <c r="AD24" i="1"/>
  <c r="AD25" i="1"/>
  <c r="AJ25" i="1" s="1"/>
  <c r="AF25" i="1"/>
  <c r="AD26" i="1"/>
  <c r="AJ26" i="1" s="1"/>
  <c r="AF26" i="1"/>
  <c r="AD27" i="1"/>
  <c r="AJ27" i="1" s="1"/>
  <c r="AF27" i="1"/>
  <c r="AD28" i="1"/>
  <c r="AJ28" i="1" s="1"/>
  <c r="AF28" i="1"/>
  <c r="AD29" i="1"/>
  <c r="AJ29" i="1" s="1"/>
  <c r="AF29" i="1"/>
  <c r="AD30" i="1"/>
  <c r="AJ30" i="1" s="1"/>
  <c r="AF30" i="1"/>
  <c r="AD31" i="1"/>
  <c r="AJ31" i="1" s="1"/>
  <c r="AF31" i="1"/>
  <c r="AJ32" i="1"/>
  <c r="AF32" i="1"/>
  <c r="AD33" i="1"/>
  <c r="AJ33" i="1" s="1"/>
  <c r="AF33" i="1"/>
  <c r="AD34" i="1"/>
  <c r="AJ34" i="1" s="1"/>
  <c r="AF34" i="1"/>
  <c r="AD35" i="1"/>
  <c r="AJ35" i="1" s="1"/>
  <c r="AF35" i="1"/>
  <c r="AD36" i="1"/>
  <c r="AD37" i="1"/>
  <c r="AJ37" i="1" s="1"/>
  <c r="AE37" i="1"/>
  <c r="AD38" i="1"/>
  <c r="AJ38" i="1" s="1"/>
  <c r="AE38" i="1"/>
  <c r="AD39" i="1"/>
  <c r="AJ39" i="1" s="1"/>
  <c r="AE39" i="1"/>
  <c r="AD40" i="1"/>
  <c r="AJ40" i="1" s="1"/>
  <c r="AF40" i="1"/>
  <c r="AD41" i="1"/>
  <c r="AJ41" i="1" s="1"/>
  <c r="AF41" i="1"/>
  <c r="AD42" i="1"/>
  <c r="AJ42" i="1" s="1"/>
  <c r="AF42" i="1"/>
  <c r="AD43" i="1"/>
  <c r="AJ43" i="1" s="1"/>
  <c r="AF43" i="1"/>
  <c r="AD44" i="1"/>
  <c r="AJ44" i="1" s="1"/>
  <c r="AF44" i="1"/>
  <c r="AD45" i="1"/>
  <c r="AJ45" i="1" s="1"/>
  <c r="AE45" i="1"/>
  <c r="AD46" i="1"/>
  <c r="AJ46" i="1" s="1"/>
  <c r="AE46" i="1"/>
  <c r="AD47" i="1"/>
  <c r="AJ47" i="1" s="1"/>
  <c r="AF47" i="1"/>
  <c r="AD48" i="1"/>
  <c r="AJ48" i="1" s="1"/>
  <c r="AE48" i="1"/>
  <c r="AD49" i="1"/>
  <c r="AJ49" i="1" s="1"/>
  <c r="AE49" i="1"/>
  <c r="AD50" i="1"/>
  <c r="AJ50" i="1" s="1"/>
  <c r="AE50" i="1"/>
  <c r="AD51" i="1"/>
  <c r="AJ51" i="1" s="1"/>
  <c r="AE51" i="1"/>
  <c r="AD52" i="1"/>
  <c r="AJ52" i="1" s="1"/>
  <c r="AE52" i="1"/>
  <c r="AD53" i="1"/>
  <c r="AJ53" i="1" s="1"/>
  <c r="AE53" i="1"/>
  <c r="AD54" i="1"/>
  <c r="AJ54" i="1" s="1"/>
  <c r="AF54" i="1"/>
  <c r="AD55" i="1"/>
  <c r="AJ55" i="1" s="1"/>
  <c r="AE55" i="1"/>
  <c r="AD56" i="1"/>
  <c r="AJ56" i="1" s="1"/>
  <c r="AE56" i="1"/>
  <c r="AD57" i="1"/>
  <c r="AD58" i="1"/>
  <c r="AJ58" i="1" s="1"/>
  <c r="AE58" i="1"/>
  <c r="AD59" i="1"/>
  <c r="AJ59" i="1" s="1"/>
  <c r="AF59" i="1"/>
  <c r="AD60" i="1"/>
  <c r="AJ60" i="1" s="1"/>
  <c r="AF60" i="1"/>
  <c r="AD61" i="1"/>
  <c r="AJ61" i="1" s="1"/>
  <c r="AF61" i="1"/>
  <c r="AD62" i="1"/>
  <c r="AJ62" i="1" s="1"/>
  <c r="AE62" i="1"/>
  <c r="AD63" i="1"/>
  <c r="AJ63" i="1" s="1"/>
  <c r="AE63" i="1"/>
  <c r="AD64" i="1"/>
  <c r="AJ64" i="1" s="1"/>
  <c r="AE64" i="1"/>
  <c r="AD65" i="1"/>
  <c r="AJ65" i="1" s="1"/>
  <c r="AE65" i="1"/>
  <c r="AD66" i="1"/>
  <c r="AJ66" i="1" s="1"/>
  <c r="AE66" i="1"/>
  <c r="AD67" i="1"/>
  <c r="AJ67" i="1" s="1"/>
  <c r="AE67" i="1"/>
  <c r="AD68" i="1"/>
  <c r="AJ68" i="1" s="1"/>
  <c r="AE68" i="1"/>
  <c r="AD69" i="1"/>
  <c r="AJ69" i="1" s="1"/>
  <c r="AE69" i="1"/>
  <c r="AD70" i="1"/>
  <c r="AJ70" i="1" s="1"/>
  <c r="AF70" i="1"/>
  <c r="AD71" i="1"/>
  <c r="AJ71" i="1" s="1"/>
  <c r="AE71" i="1"/>
  <c r="AD72" i="1"/>
  <c r="AJ72" i="1" s="1"/>
  <c r="AE72" i="1"/>
  <c r="AD73" i="1"/>
  <c r="AJ73" i="1" s="1"/>
  <c r="AE73" i="1"/>
  <c r="AD74" i="1"/>
  <c r="AJ74" i="1" s="1"/>
  <c r="AE74" i="1"/>
  <c r="AD75" i="1"/>
  <c r="AJ75" i="1" s="1"/>
  <c r="AE75" i="1"/>
  <c r="AD76" i="1"/>
  <c r="AJ76" i="1" s="1"/>
  <c r="AE76" i="1"/>
  <c r="AD77" i="1"/>
  <c r="AD78" i="1"/>
  <c r="AJ78" i="1" s="1"/>
  <c r="AE78" i="1"/>
  <c r="AD79" i="1"/>
  <c r="AJ79" i="1" s="1"/>
  <c r="AE79" i="1"/>
  <c r="AD80" i="1"/>
  <c r="AJ80" i="1" s="1"/>
  <c r="AE80" i="1"/>
  <c r="AD81" i="1"/>
  <c r="AJ81" i="1" s="1"/>
  <c r="AE81" i="1"/>
  <c r="AD82" i="1"/>
  <c r="AJ82" i="1" s="1"/>
  <c r="AE82" i="1"/>
  <c r="AD83" i="1"/>
  <c r="AJ83" i="1" s="1"/>
  <c r="AE83" i="1"/>
  <c r="AD84" i="1"/>
  <c r="AJ84" i="1" s="1"/>
  <c r="AE84" i="1"/>
  <c r="AD85" i="1"/>
  <c r="AJ85" i="1" s="1"/>
  <c r="AE85" i="1"/>
  <c r="AD86" i="1"/>
  <c r="AJ86" i="1" s="1"/>
  <c r="AE86" i="1"/>
  <c r="AD87" i="1"/>
  <c r="AJ87" i="1" s="1"/>
  <c r="AE87" i="1"/>
  <c r="AD88" i="1"/>
  <c r="AJ88" i="1" s="1"/>
  <c r="AE88" i="1"/>
  <c r="AD89" i="1"/>
  <c r="AJ89" i="1" s="1"/>
  <c r="AE89" i="1"/>
  <c r="AD90" i="1"/>
  <c r="AJ90" i="1" s="1"/>
  <c r="AE90" i="1"/>
  <c r="AD91" i="1"/>
  <c r="AJ91" i="1" s="1"/>
  <c r="AE91" i="1"/>
  <c r="AD92" i="1"/>
  <c r="AF10" i="1"/>
  <c r="AD10" i="1"/>
  <c r="AJ10" i="1" s="1"/>
  <c r="AF87" i="1" l="1"/>
  <c r="AG87" i="1" s="1"/>
  <c r="AF75" i="1"/>
  <c r="AG75" i="1" s="1"/>
  <c r="AF71" i="1"/>
  <c r="AG71" i="1" s="1"/>
  <c r="AJ57" i="1"/>
  <c r="AF57" i="1"/>
  <c r="AG57" i="1" s="1"/>
  <c r="AF74" i="1"/>
  <c r="AG74" i="1" s="1"/>
  <c r="AJ77" i="1"/>
  <c r="AF77" i="1"/>
  <c r="AG77" i="1" s="1"/>
  <c r="AF76" i="1"/>
  <c r="AG76" i="1" s="1"/>
  <c r="AF73" i="1"/>
  <c r="AG73" i="1" s="1"/>
  <c r="AF72" i="1"/>
  <c r="AG72" i="1" s="1"/>
  <c r="AE70" i="1"/>
  <c r="AG70" i="1" s="1"/>
  <c r="AE61" i="1"/>
  <c r="AG61" i="1" s="1"/>
  <c r="AE60" i="1"/>
  <c r="AG60" i="1" s="1"/>
  <c r="AF58" i="1"/>
  <c r="AG58" i="1" s="1"/>
  <c r="AE59" i="1"/>
  <c r="AG59" i="1" s="1"/>
  <c r="AF56" i="1"/>
  <c r="AG56" i="1" s="1"/>
  <c r="AF55" i="1"/>
  <c r="AG55" i="1" s="1"/>
  <c r="AE54" i="1"/>
  <c r="AG54" i="1" s="1"/>
  <c r="AF53" i="1"/>
  <c r="AG53" i="1" s="1"/>
  <c r="AF52" i="1"/>
  <c r="AG52" i="1" s="1"/>
  <c r="AF51" i="1"/>
  <c r="AG51" i="1" s="1"/>
  <c r="AF50" i="1"/>
  <c r="AG50" i="1" s="1"/>
  <c r="AF49" i="1"/>
  <c r="AG49" i="1" s="1"/>
  <c r="AF48" i="1"/>
  <c r="AG48" i="1" s="1"/>
  <c r="AE47" i="1"/>
  <c r="AG47" i="1" s="1"/>
  <c r="AF46" i="1"/>
  <c r="AG46" i="1" s="1"/>
  <c r="AF45" i="1"/>
  <c r="AG45" i="1" s="1"/>
  <c r="AE43" i="1"/>
  <c r="AG43" i="1" s="1"/>
  <c r="AF84" i="1"/>
  <c r="AG84" i="1" s="1"/>
  <c r="AF83" i="1"/>
  <c r="AG83" i="1" s="1"/>
  <c r="AE42" i="1"/>
  <c r="AG42" i="1" s="1"/>
  <c r="AE34" i="1"/>
  <c r="AG34" i="1" s="1"/>
  <c r="AE18" i="1"/>
  <c r="AG18" i="1" s="1"/>
  <c r="AE20" i="1"/>
  <c r="AG20" i="1" s="1"/>
  <c r="AE19" i="1"/>
  <c r="AG19" i="1" s="1"/>
  <c r="AE17" i="1"/>
  <c r="AG17" i="1" s="1"/>
  <c r="AE16" i="1"/>
  <c r="AG16" i="1" s="1"/>
  <c r="AE15" i="1"/>
  <c r="AG15" i="1" s="1"/>
  <c r="AE11" i="1"/>
  <c r="AG11" i="1" s="1"/>
  <c r="AJ92" i="1"/>
  <c r="AF92" i="1"/>
  <c r="AG92" i="1" s="1"/>
  <c r="AJ36" i="1"/>
  <c r="AF36" i="1"/>
  <c r="AG36" i="1" s="1"/>
  <c r="AF89" i="1"/>
  <c r="AG89" i="1" s="1"/>
  <c r="AE21" i="1"/>
  <c r="AG21" i="1" s="1"/>
  <c r="AF64" i="1"/>
  <c r="AG64" i="1" s="1"/>
  <c r="AE44" i="1"/>
  <c r="AG44" i="1" s="1"/>
  <c r="AE41" i="1"/>
  <c r="AG41" i="1" s="1"/>
  <c r="AE40" i="1"/>
  <c r="AG40" i="1" s="1"/>
  <c r="AE33" i="1"/>
  <c r="AG33" i="1" s="1"/>
  <c r="AE32" i="1"/>
  <c r="AG32" i="1" s="1"/>
  <c r="AE31" i="1"/>
  <c r="AG31" i="1" s="1"/>
  <c r="AE30" i="1"/>
  <c r="AG30" i="1" s="1"/>
  <c r="AE29" i="1"/>
  <c r="AG29" i="1" s="1"/>
  <c r="AE28" i="1"/>
  <c r="AG28" i="1" s="1"/>
  <c r="AE22" i="1"/>
  <c r="AG22" i="1" s="1"/>
  <c r="AF91" i="1"/>
  <c r="AG91" i="1" s="1"/>
  <c r="AF90" i="1"/>
  <c r="AG90" i="1" s="1"/>
  <c r="AF88" i="1"/>
  <c r="AG88" i="1" s="1"/>
  <c r="AF86" i="1"/>
  <c r="AG86" i="1" s="1"/>
  <c r="AF82" i="1"/>
  <c r="AG82" i="1" s="1"/>
  <c r="AF81" i="1"/>
  <c r="AG81" i="1" s="1"/>
  <c r="AF80" i="1"/>
  <c r="AG80" i="1" s="1"/>
  <c r="AF79" i="1"/>
  <c r="AG79" i="1" s="1"/>
  <c r="AF78" i="1"/>
  <c r="AG78" i="1" s="1"/>
  <c r="AE23" i="1"/>
  <c r="AG23" i="1" s="1"/>
  <c r="AE14" i="1"/>
  <c r="AG14" i="1" s="1"/>
  <c r="AF69" i="1"/>
  <c r="AG69" i="1" s="1"/>
  <c r="AF68" i="1"/>
  <c r="AG68" i="1" s="1"/>
  <c r="AE27" i="1"/>
  <c r="AG27" i="1" s="1"/>
  <c r="AE26" i="1"/>
  <c r="AG26" i="1" s="1"/>
  <c r="AF13" i="1"/>
  <c r="AG13" i="1" s="1"/>
  <c r="AF12" i="1"/>
  <c r="AG12" i="1" s="1"/>
  <c r="AF85" i="1"/>
  <c r="AG85" i="1" s="1"/>
  <c r="AF63" i="1"/>
  <c r="AG63" i="1" s="1"/>
  <c r="AJ24" i="1"/>
  <c r="AE24" i="1"/>
  <c r="AF24" i="1"/>
  <c r="AG24" i="1" s="1"/>
  <c r="AF37" i="1"/>
  <c r="AG37" i="1" s="1"/>
  <c r="AF62" i="1"/>
  <c r="AG62" i="1" s="1"/>
  <c r="AE25" i="1"/>
  <c r="AG25" i="1" s="1"/>
  <c r="AF38" i="1"/>
  <c r="AG38" i="1" s="1"/>
  <c r="AF39" i="1"/>
  <c r="AG39" i="1" s="1"/>
  <c r="AF66" i="1"/>
  <c r="AG66" i="1" s="1"/>
  <c r="AF67" i="1"/>
  <c r="AG67" i="1" s="1"/>
  <c r="AF65" i="1"/>
  <c r="AG65" i="1" s="1"/>
  <c r="AE35" i="1"/>
  <c r="AG35" i="1" s="1"/>
  <c r="AE10" i="1"/>
  <c r="AG10" i="1" s="1"/>
  <c r="S11" i="1"/>
  <c r="R11" i="1"/>
  <c r="E64" i="1"/>
  <c r="B64" i="1"/>
  <c r="E63" i="1"/>
  <c r="B63" i="1"/>
  <c r="E62" i="1"/>
  <c r="B62" i="1"/>
  <c r="E34" i="1"/>
  <c r="E33" i="1"/>
  <c r="E32" i="1"/>
  <c r="E31" i="1"/>
  <c r="E20" i="1"/>
  <c r="E19" i="1"/>
  <c r="E18" i="1"/>
  <c r="E17" i="1"/>
</calcChain>
</file>

<file path=xl/sharedStrings.xml><?xml version="1.0" encoding="utf-8"?>
<sst xmlns="http://schemas.openxmlformats.org/spreadsheetml/2006/main" count="1955" uniqueCount="810">
  <si>
    <t>No. solicitud</t>
  </si>
  <si>
    <t>fecha de solicitud</t>
  </si>
  <si>
    <t>Detalle de la fuente</t>
  </si>
  <si>
    <t>Código o capítulo</t>
  </si>
  <si>
    <t>(DD-MM-AA)</t>
  </si>
  <si>
    <t>(Seleccione de la lista desplegable)</t>
  </si>
  <si>
    <t>(Utilice cualquier técnica: 5 ¿por qué?, espina pescado, lluvia de ideas etc.)</t>
  </si>
  <si>
    <t>ESTABLECIMIENTO ACCIONES DE MEJORA</t>
  </si>
  <si>
    <t>ACCIÓN</t>
  </si>
  <si>
    <t>(Cantidad de actividades de la acción - Columna J).</t>
  </si>
  <si>
    <t>Tipo de acción Propuesta</t>
  </si>
  <si>
    <t>Área responsable de ejecución</t>
  </si>
  <si>
    <t>Fórmula del indicador</t>
  </si>
  <si>
    <t>(Información automática)</t>
  </si>
  <si>
    <t>(Si ya hay acción formulada digite No. de solicitud)</t>
  </si>
  <si>
    <t>(Formule acorde con cantidad de actividades de la Columna K)</t>
  </si>
  <si>
    <t>Origen Externo</t>
  </si>
  <si>
    <t>Ente externo</t>
  </si>
  <si>
    <t>Correctiva</t>
  </si>
  <si>
    <t>Preventiva</t>
  </si>
  <si>
    <t>% que se espera alcanzar de la meta</t>
  </si>
  <si>
    <t>¿Hay acción formulada?</t>
  </si>
  <si>
    <t>Fecha terminación</t>
  </si>
  <si>
    <t>Fecha de inicio</t>
  </si>
  <si>
    <t>(Asignado por la Oficina de Control Interno)</t>
  </si>
  <si>
    <t>Contabilidad</t>
  </si>
  <si>
    <t>Tesorería</t>
  </si>
  <si>
    <t>Presupuesto</t>
  </si>
  <si>
    <t>Sistemas</t>
  </si>
  <si>
    <t>Planeación</t>
  </si>
  <si>
    <t>Recursos Humanos</t>
  </si>
  <si>
    <t>Estado de la acción</t>
  </si>
  <si>
    <t>(Relacione los documentos  que soportan y evidencian avances de ejecución)</t>
  </si>
  <si>
    <t>(No. actividades realizadas de las indicadas en la columna K).</t>
  </si>
  <si>
    <t>(Cálculo automático)</t>
  </si>
  <si>
    <t>(Resultado automático)</t>
  </si>
  <si>
    <t>De mejora</t>
  </si>
  <si>
    <t>Universo</t>
  </si>
  <si>
    <t>Detalle de Actividades para ejecutar la acción</t>
  </si>
  <si>
    <t>Director Operativo</t>
  </si>
  <si>
    <t>Subdirector Financiero</t>
  </si>
  <si>
    <t>Coordinador Jurídico</t>
  </si>
  <si>
    <t xml:space="preserve">Subdirector Administrativo </t>
  </si>
  <si>
    <t>Técnico de Servicios Administrativos</t>
  </si>
  <si>
    <t>Secretario General</t>
  </si>
  <si>
    <t>Coordinador de Programación</t>
  </si>
  <si>
    <t>Coordinador Técnico</t>
  </si>
  <si>
    <t>RESPONSABLE: CONTROL INTERNO</t>
  </si>
  <si>
    <t>Gerente General</t>
  </si>
  <si>
    <t>Jefe Oficina de Control Interno</t>
  </si>
  <si>
    <t>Gerencia General</t>
  </si>
  <si>
    <t>Oficina de Control Interno</t>
  </si>
  <si>
    <t>Coordinación de Prensa y Comunicaciones</t>
  </si>
  <si>
    <t>Dirección Operativa</t>
  </si>
  <si>
    <t>Secretaría General</t>
  </si>
  <si>
    <t>Coordinación de Producción</t>
  </si>
  <si>
    <t>Coordinación de Programación</t>
  </si>
  <si>
    <t>Coordinación Técnica</t>
  </si>
  <si>
    <t>Ventas y Mercadeo</t>
  </si>
  <si>
    <t>Subdirección Financiera</t>
  </si>
  <si>
    <t>Subdirección Administrativa</t>
  </si>
  <si>
    <t>Servicios Administrativos</t>
  </si>
  <si>
    <t>Gestión Documental</t>
  </si>
  <si>
    <t>Coordinador de Producción</t>
  </si>
  <si>
    <t>Subdirector Administrativo</t>
  </si>
  <si>
    <t>Cargo del Líder proceso</t>
  </si>
  <si>
    <t>CÓDIGO: CCSE-FT-019</t>
  </si>
  <si>
    <t>Coordinador de Prensa y Comunicaciones</t>
  </si>
  <si>
    <t>Auxiliar de Atención al Ciudadano</t>
  </si>
  <si>
    <t>Nelson Jairo Rincón Martínez</t>
  </si>
  <si>
    <t>Coordinación Jurídica y Contractual</t>
  </si>
  <si>
    <t>Atención al Ciudadano</t>
  </si>
  <si>
    <t>Facturación y Cartera</t>
  </si>
  <si>
    <t>Sistema Informativo</t>
  </si>
  <si>
    <t>Cargo del responsable de ejecución</t>
  </si>
  <si>
    <t>IDENTIFICACIÓN DE LA OBSERVACIÓN Y/O HALLAZGO</t>
  </si>
  <si>
    <t>Fuente de  la observación y/o hallazgo</t>
  </si>
  <si>
    <t>Fecha de  la observación y/o hallazgo</t>
  </si>
  <si>
    <t>(Identificación de  la observación y/o hallazgo, en el informe)</t>
  </si>
  <si>
    <t>Observación y/o hallazgo detectado</t>
  </si>
  <si>
    <t>(Transcripción de la observación y/o hallazgo)</t>
  </si>
  <si>
    <t>Causa(s) de la observación y/o hallazgo</t>
  </si>
  <si>
    <t>(Detalle todas las actividades que ejecutarán para eliminar la(s) causa(s) de  la observación y/o hallazgo)</t>
  </si>
  <si>
    <t>CIERRES ACCIÓN / OBSERVACIÓN Y/O HALLAZGO</t>
  </si>
  <si>
    <t>Cierre de la observación y/o hallazgo</t>
  </si>
  <si>
    <t>Auditor que cierra la observación y/o hallazgo</t>
  </si>
  <si>
    <t>Fuente de Hallazgo</t>
  </si>
  <si>
    <t>Proceso</t>
  </si>
  <si>
    <t xml:space="preserve">Tipo de acción </t>
  </si>
  <si>
    <t xml:space="preserve">Líder del Proceso </t>
  </si>
  <si>
    <t xml:space="preserve">Área responsable </t>
  </si>
  <si>
    <t xml:space="preserve">Cargo del encargado de ejecución </t>
  </si>
  <si>
    <t xml:space="preserve">Cargo del responsable </t>
  </si>
  <si>
    <t>Meta</t>
  </si>
  <si>
    <t>Acción Formulada</t>
  </si>
  <si>
    <t xml:space="preserve">Auditor </t>
  </si>
  <si>
    <t xml:space="preserve">Cierre Hallazgo </t>
  </si>
  <si>
    <t xml:space="preserve">Actividades </t>
  </si>
  <si>
    <t xml:space="preserve">Origen Interno </t>
  </si>
  <si>
    <t>Planeación Estratégica</t>
  </si>
  <si>
    <t xml:space="preserve">Planeación </t>
  </si>
  <si>
    <t xml:space="preserve">Profesional Universitario de Planeación </t>
  </si>
  <si>
    <t>Si</t>
  </si>
  <si>
    <t>ABIERTA</t>
  </si>
  <si>
    <t>Gestión de las Comunicaciones</t>
  </si>
  <si>
    <t xml:space="preserve">Coordinación de Prensa y Comunicaciones </t>
  </si>
  <si>
    <t>Coordinadora de Prensa y Comunicaciones</t>
  </si>
  <si>
    <t>No</t>
  </si>
  <si>
    <t>Néstor Fernando Avella Avella</t>
  </si>
  <si>
    <t>CERRADA</t>
  </si>
  <si>
    <t>Diseño y Creación de Contenidos</t>
  </si>
  <si>
    <t>Coordinadora Técnica</t>
  </si>
  <si>
    <t>Profesional Universitario de Planeación</t>
  </si>
  <si>
    <t xml:space="preserve">José Leonardo Ibarra Quiroga </t>
  </si>
  <si>
    <t>Comercialización</t>
  </si>
  <si>
    <t xml:space="preserve">Ventas y Mercadeo </t>
  </si>
  <si>
    <t xml:space="preserve">Profesional Universitario de Ventas y Mercadeo </t>
  </si>
  <si>
    <t>Gloria Marcela Morales Páez</t>
  </si>
  <si>
    <t>Producción de Televisión</t>
  </si>
  <si>
    <t xml:space="preserve">Coordinadora de Producción </t>
  </si>
  <si>
    <t xml:space="preserve">Jizeth Hael González Ramírez </t>
  </si>
  <si>
    <t>Emisión de Contenidos</t>
  </si>
  <si>
    <t xml:space="preserve">Coordinadora de Programación </t>
  </si>
  <si>
    <t>Gestión Financiera y Facturación</t>
  </si>
  <si>
    <t>Subdirectora Financiera</t>
  </si>
  <si>
    <t>Gestión Jurídica y Contractual</t>
  </si>
  <si>
    <t xml:space="preserve">Coordinación Jurídica </t>
  </si>
  <si>
    <t xml:space="preserve">Profesional Universitario de Contabilidad </t>
  </si>
  <si>
    <t>Gestión de Recursos y Administración de la Información</t>
  </si>
  <si>
    <t>Servicios administrativos</t>
  </si>
  <si>
    <t>Coordinadora Jurídica</t>
  </si>
  <si>
    <t>Gestión de Talento Humano</t>
  </si>
  <si>
    <t>Técnico Servicios Administrativos</t>
  </si>
  <si>
    <t>Profesional Universitario de Ventas y Mercadeo</t>
  </si>
  <si>
    <t>Servicio al Ciudadano y Defensor del Televidente</t>
  </si>
  <si>
    <t>Profesional Universitario de Recursos Humanos</t>
  </si>
  <si>
    <t>Control, Seguimiento y Evaluación</t>
  </si>
  <si>
    <t xml:space="preserve">Oficina de Control Interno </t>
  </si>
  <si>
    <t xml:space="preserve">Jefe Oficina de Control Interno </t>
  </si>
  <si>
    <t>Profesional Universitario de Contabilidad</t>
  </si>
  <si>
    <t>Profesional Universitario de Tesorería</t>
  </si>
  <si>
    <t>Profesional Universitario de Presupuesto</t>
  </si>
  <si>
    <t>Profesional Universitario de Facturación</t>
  </si>
  <si>
    <t>Profesional Universitario de Sistemas</t>
  </si>
  <si>
    <t xml:space="preserve">Líder de Gestión Documental </t>
  </si>
  <si>
    <t>Área</t>
  </si>
  <si>
    <t xml:space="preserve">Cargo responsable </t>
  </si>
  <si>
    <t>Gestión de Comunicaciones</t>
  </si>
  <si>
    <t>Atención al Usuario y Defensor del Televidente</t>
  </si>
  <si>
    <t>Proceso de Participación Ciudadana y Control Social</t>
  </si>
  <si>
    <t>Prestación/Emisión Servicio de Televisión</t>
  </si>
  <si>
    <t>Profesional Universitario de Talento Humano</t>
  </si>
  <si>
    <t>Líder de Gestión Documental</t>
  </si>
  <si>
    <t xml:space="preserve">Profesional Universitario de Facturación </t>
  </si>
  <si>
    <t>Director Sistema Informativo</t>
  </si>
  <si>
    <t>(Nombre)</t>
  </si>
  <si>
    <t>(Nombre completo del informe origen Auditoría / Seguimiento)</t>
  </si>
  <si>
    <t>Proceso(s) afectado(s)</t>
  </si>
  <si>
    <t>(Indique el proceso o procesos)</t>
  </si>
  <si>
    <t>SEGUIMIENTO PLAN DE MEJORAMIENTO</t>
  </si>
  <si>
    <t>Fecha seguimiento</t>
  </si>
  <si>
    <t>Evidencias o soportes ejecución acción de mejora</t>
  </si>
  <si>
    <t>Actividades realizadas  a la fecha</t>
  </si>
  <si>
    <t>% avance en ejecución de la meta</t>
  </si>
  <si>
    <t>Alerta</t>
  </si>
  <si>
    <t>Auditor que realizó el seguimiento</t>
  </si>
  <si>
    <t>(Información del análisis adelantado por el auditor que realizó el seguimiento - OCI)</t>
  </si>
  <si>
    <t>Fechas (previas al seguimiento)</t>
  </si>
  <si>
    <t>Fechas (seguimiento vigente)</t>
  </si>
  <si>
    <t>VERSIÓN: 10</t>
  </si>
  <si>
    <t>FECHA DE APROBACIÓN: 19/10/2021</t>
  </si>
  <si>
    <t>Origen Interno</t>
  </si>
  <si>
    <t>Informe Anual de Control Interno Contable - Vigencia 2015</t>
  </si>
  <si>
    <t>Debilidad. La entidad no ha realizado el avalúo de activos, incumpliendo con lo estipulado en el numeral 4.11.6 de la Resolución 001 de 2001 y el Régimen de Contabilidad Pública</t>
  </si>
  <si>
    <t>Los activos en servicio, no han sido informados a los responsables de los mismo, por lo que no se cuenta con datos  presentados por profesionales especializados en lo referente a la valuación o avaluó de los activos.</t>
  </si>
  <si>
    <t>Solicitar a las áreas responsables de los Activos que están en servicio, los avalúos y vidas útiles correspondientes, 
Solicitar autorización  del Comité de Sostenibilidad Contable.
Actualizar  en los estados financieros del Canal los datos de vidas útiles   y avaluaos correspondientes.</t>
  </si>
  <si>
    <t>Numero de actividades realizadas/ Numero de actividades programadas</t>
  </si>
  <si>
    <t>Visita de Seguimiento al Cumplimiento de la Normativa Archivística. (Herramienta No. 2)</t>
  </si>
  <si>
    <t>2-4.1</t>
  </si>
  <si>
    <t xml:space="preserve">No se cuenta con aplicativo o herramienta tecnológica integral para las operaciones de Gestión Documental. </t>
  </si>
  <si>
    <t>Gestión de Recursos y Administración de la Información (Apoyo)</t>
  </si>
  <si>
    <t>falta de recursos  para realizar la compra de un software integral de gestión documental</t>
  </si>
  <si>
    <t>1. Realizar informe de avance de la elaboración de la herramienta tecnológica.
2. Presentar al Subdirector Administrativo la herramienta para su validación.
3. Socializar la herramienta tecnológica a los funcionarios y/o contratistas del canal.
4. Realizar jornadas de inducción para el manejo
adecuado de la herramienta tecnológica.</t>
  </si>
  <si>
    <t>De Mejora</t>
  </si>
  <si>
    <t>Actividades programadas / Actividades Realizadas</t>
  </si>
  <si>
    <t>Auditoría a la gestión de las Comunicaciones .</t>
  </si>
  <si>
    <t>El plan de comunicaciones no se encuentra acorde con los requisitos mínimos establecidos dentro del Manual de Comunicaciones del Distrito Capital .</t>
  </si>
  <si>
    <t>Gestión de las Comunicaciones (Estratégico)</t>
  </si>
  <si>
    <t>Se evidencia que el plan de comunicaciones no está acorde a  los requisitos mínimos establecidos dentro del Manual de Comunicaciones del Distrito Capital.</t>
  </si>
  <si>
    <t>1. Revisar y actualizar el Plan de Comunicaciones. 
2. Remitir para aprobación por Gerencia el Plan de Comunicaciones actualizado.
3. Socializar el Plan de Comunicaciones aprobado con el Comité Directivo.</t>
  </si>
  <si>
    <t>Plan de comunicaciones actualizado y socializado/1</t>
  </si>
  <si>
    <t>Coordinación de prensa y comunicaciones</t>
  </si>
  <si>
    <t>Coordinador de prensa y comunicaciones</t>
  </si>
  <si>
    <t>El Manual de comunicaciones para la crisis  no se encuentra acorde con los requisitos mínimos establecidos dentro del Manual de Comunicaciones del Distrito Capital .</t>
  </si>
  <si>
    <t>Se evidencia que el Manual de comunicaciones para la crisis no está acorde a  los requisitos mínimos establecidos dentro del Manual de Comunicaciones del Distrito Capital.</t>
  </si>
  <si>
    <t>1. Revisar y actualizar el Manual de Comunicaciones para la crisis.
2. Remitir para aprobación por Gerencia el  Manual de Comunicaciones para la crisis.
3. Socializar el  Manual de Comunicaciones para la crisis aprobado con el Comité Directivo.</t>
  </si>
  <si>
    <t>Un Manual de comunicaciones para la crisis actualizado y socializado/1</t>
  </si>
  <si>
    <t>Coordinadora de prensa y comunicaciones</t>
  </si>
  <si>
    <t>Informe de control interno contable Vigencia 2018</t>
  </si>
  <si>
    <t>7.2.2</t>
  </si>
  <si>
    <t>No se realizó la medición posterior de los bienes susceptibles de avalúo y deterioro, propiedad del Canal, debido a demoras en el proceso operativo de la Subdirección Administrativa. Lo anterior, de acuerdo con el memorando 3509 del 28/12/2019 de la Subdirección Financiera, en el cual se indica que sólo hasta el 27 de diciembre de 2018 se contó con la información soporte para revisar las vidas útiles y los índices de deterioro de los bienes propiedad planta y equipo de la entidad.</t>
  </si>
  <si>
    <t>El 17 de diciembre de 2018 se envío el primer reporte de avalúo de activos bajo el memorando 3252 de 2018, haciendo la salvedad que faltaba la información de la Dirección Operativa, luego se envía al área de Contabilidad el memorando 3463 dando alcance al memorando 3252 toda vez que ya se contaba con toda la información de las áreas competentes (Sistemas, Área Técnica y Servicios Administrativos).</t>
  </si>
  <si>
    <t>Elaborar un cronograma de las fechas de entrega del informe de avalúos de activos por cada área responsable (Sistemas, Técnica).
Solicitar mediante memorando a todas las áreas responsables de los avalúos de los bienes del Canal, la información requerida para elaborar el informe final sobre el tema en mención y remitir a Subdirección Financiera en los tiempos prudenciales.</t>
  </si>
  <si>
    <t>Informe del avalúo de activos / Actividades propuestas.</t>
  </si>
  <si>
    <t>Técnico de servicios administrativos</t>
  </si>
  <si>
    <t>NO</t>
  </si>
  <si>
    <t>Visita de Seguimiento al Cumplimiento de la Normativa Archivística.  (Herramienta No. 1)</t>
  </si>
  <si>
    <t>5.4</t>
  </si>
  <si>
    <t>El PINAR se encuentra desactualizado, así mismo no se evidenció el seguimiento a la ejecución e informes de seguimiento del mismo.</t>
  </si>
  <si>
    <t>Por qué el PINAR se encuentra elaborado para la aplicación de las vigencias 2016 a 2020, razón por la cual no se ha realizado su actualización, adicionalmente la entidad se encuentra ejecutando sus planes y proyectos según lo establecido en el PINAR.</t>
  </si>
  <si>
    <t>1. Integrar y actualizar el PINAR con MIPG de acuerdo con lo solicitado por el SSDA.
2. Realizar el seguimiento respectivo a la ejecución del PINAR por medio de los planes.
3. Realizar los ajustes solicitados.
4. Publicar el PINAR en la Intranet del Canal.</t>
  </si>
  <si>
    <t>Líder Gestión Documental</t>
  </si>
  <si>
    <t>SI</t>
  </si>
  <si>
    <t>El Plan de Emergencias no desarrolla una evaluación de riesgos para los depósitos u oficinas donde se almacenan los documentos de archivo.</t>
  </si>
  <si>
    <t>El plan de emergencias se elaboró en el 2018 y en la visita del archivo distrital se evidencia que este documento no contemplo la evaluación de riesgos para los depósitos donde se almacenan los documentos.</t>
  </si>
  <si>
    <t xml:space="preserve">1. Realizar mesa técnica con el Archivo Distrital.
2. Realizar los ajustes al Documento del Plan de Emergencias.
3. Publicar el Plan de Emergencias en la intranet. </t>
  </si>
  <si>
    <t>Corrección</t>
  </si>
  <si>
    <t>Gestión de Recursos y Administración de la Información / Gestión Documental</t>
  </si>
  <si>
    <t>Se evidenció durante la verificación efectuada a los documentos del proceso de gestión documental, que el área no cuenta con caracterización, así como debilidades en la conformación de procedimientos, planes, manuales y formatos como:
a. No se articulan los formatos con los procedimientos. 
b. Inadecuada identificación de los puntos de control y salidas de los procedimientos. 
c. Glosario que no se encuentra acorde con la normatividad aplicable vigente.
d. Desactualización de logos institucionales. 
e. Desactualización del normograma respecto a la normatividad aplicable vigente. 
f. Creación de documentos que no cumplen con los requisitos mínimos exigidos por la normatividad aplicable vigente (Plan de emergencia de archivos).
g. Disimilitudes en la identificación de riesgos de los documentos frente al Mapa de riesgos por procesos.
h. Copia de apartados de otros documentos sin referenciación.
i. Falta de planeación en la determinación de los requerimientos de información para la creación de documentos.
j. Mención de documentos inexistentes dentro del proceso y, por ende, del SIG.
k. Diferencias de políticas y/o recomendaciones de operación entre documentos asociados (Programa limpieza de archivos y formato de limpieza).</t>
  </si>
  <si>
    <t>Desactualización de los procesos y procedimientos relacionados a la gestión documental.</t>
  </si>
  <si>
    <t>1. Ajustar y actualizar los procesos, procedimientos y documentos  mencionados en el informe de auditoría.
2. Publicar en la intranet  y socializar los documentos actualizados</t>
  </si>
  <si>
    <t>Numero de actividades cumplidas/Numero de actividades programadas</t>
  </si>
  <si>
    <t xml:space="preserve">Posterior a la verificación adelantada al cumplimiento del Plan Institucional de Archivo – PINAR de Canal Capital se evidenció un retraso significativo en las actividades programadas, falta de seguimiento a los proyectos contemplados y debilidades de implementación como:
a. Inadecuada estructura del PINAR por falta de diagnósticos y análisis de requerimiento de información que se adapte a la realidad del Canal.
b. Falta de capacitación y/o lineamientos de gestión documental a las personas encargadas del archivo de gestión.
c. Incumplimiento de los cronogramas de transferencias primarias por falta de planeación y análisis de recursos requeridos.
d. Incumplimiento de aplicación de Tablas de Retención Documental por desconocimiento en las áreas, así como la inadecuada estructuración de la herramienta. 
e. Falta de planeación en la estructuración del convenio lo que genera el incumplimiento de este. </t>
  </si>
  <si>
    <t>Falta de implementación del PINAR en el canal</t>
  </si>
  <si>
    <t>1. Actualizar el PINAR.
2. Presentación, aprobación y publicación del PINAR.
3. Socializar el PINAR a los funcionarios y contratistas del canal.
3. Realizar seguimiento a la ejecución del PINAR.</t>
  </si>
  <si>
    <t xml:space="preserve">Verificada la gestión documental de las áreas misionales a cargo de la Dirección Operativa se evidenció debilidad en la elaboración y uso del Formato Único de Inventario Documental – FUID, toda vez que este no se encuentra ajustado a lo dispuesto por la normatividad vigente en materia de archivo. </t>
  </si>
  <si>
    <t xml:space="preserve">Falta de participación por parte de los funcionarios y/o contratistas en las capacitaciones que brindó el grupo de gestión documental en la vigencia 2018. </t>
  </si>
  <si>
    <t>1. Realizar capacitaciones y acompañamiento por parte del grupo de Gestión Documental sobre el diligenciamiento del FUID.
2. Realizar seguimiento por parte del grupo de Gestión Documental al diligenciamiento del FUID en las áreas misionales.</t>
  </si>
  <si>
    <t>Gestión Documental
Coordinación Técnica
Ventas y Mercadeo
Coordinación de Producción 
Coordinación de Programación</t>
  </si>
  <si>
    <t xml:space="preserve">Se evidenció en las áreas misionales a cargo de la Dirección Operativa que los archivos documentales existentes no están conformados de acuerdo a la Tabla de Retención Documental (TRD) vigente ni a la normatividad en materia de archivo. </t>
  </si>
  <si>
    <t xml:space="preserve">1. Las TRD no son acordes a la documentación que producen las áreas.
2. Falta de participación por parte de los funcionarios y/o contratistas en las capacitaciones que brindó el grupo de gestión documental en la vigencia 2018. </t>
  </si>
  <si>
    <t>1. Realizar asesorías y acompañamiento por parte del grupo de Gestión Documental en cuanto a la conformación de expedientes según las TRD.
2. Realizar seguimiento por parte del grupo de Gestión Documental a las áreas misionales en la conformación de expedientes.</t>
  </si>
  <si>
    <t>Informe evaluación control interno contable 2019</t>
  </si>
  <si>
    <t xml:space="preserve">7.2.2 Debilidades </t>
  </si>
  <si>
    <t>No se realiza reconocimiento de los Derechos patrimoniales de autor y conexos, en los Estados Financieros del Canal, que surgen de la explotación de las obras y contenidos creados en la ejecución de su misionalidad.</t>
  </si>
  <si>
    <t>Gestión Financiera y Facturación (Apoyo)</t>
  </si>
  <si>
    <t xml:space="preserve">La entidad no cuenta con una metodología de reporte en el cual se den los lineamientos para informar al área de contabilidad el reconocimiento  de los derechos patrimoniales de autor </t>
  </si>
  <si>
    <t xml:space="preserve">1. Reunión con el Director Operativo y/o el área técnica para poner en conocimiento las condiciones mínimas que se deben tener en cuenta para  reconocimiento contable de los derechos patrimoniales de la entidad.
2. Establecer con las áreas responsables de suministrar la información sobre los derechos patrimoniales, la metodología para la entrega de la información y así contabilidad realice los respectivos reconocimientos de los registros contables correspondiente si hubiere lugar a ello. </t>
  </si>
  <si>
    <t xml:space="preserve">No. Actividades ejecutadas/ No. De acciones programadas </t>
  </si>
  <si>
    <t>Se evidenciaron debilidades en el punto de control establecido en el proceso de conciliaciones bancarias, correspondiente a las firmas del responsable de revisión.</t>
  </si>
  <si>
    <t>No fue suministrada las conciliaciones bancarias al profesional universitario de contabilidad, por ello no se evidenció firma de revisión en un periodo contable.</t>
  </si>
  <si>
    <t xml:space="preserve">1. Revisión y actualización del procedimiento AGFF-CO-PD-001  ESTADOS FINANCIEROS
2. Socialización del procedimiento </t>
  </si>
  <si>
    <t xml:space="preserve">Subdirector Financiero </t>
  </si>
  <si>
    <t>Gestión de Recursos y Administración de la Información – TIC</t>
  </si>
  <si>
    <t>11.1</t>
  </si>
  <si>
    <t>11.2</t>
  </si>
  <si>
    <t>11.3.2</t>
  </si>
  <si>
    <t>No se evidencia durante la vigencia 2019, seguimiento(s) y evaluación, al estado de avance en la implementación de la Política de Gobierno Digital, en cuanto a los tres habilitadores transversales de ésta: “Arquitectura”, “Seguridad de la información” y “Servicios ciudadanos digitales”, en cuanto a: Definición de indicadores de gestión y seguimiento y sus respectivos soportes que evidencien la evaluación del progreso en la implementación.</t>
  </si>
  <si>
    <t>No se definido un plan de seguimiento y evaluación a las acciones encaminadas a la ejecución de la política de Gobierno digital</t>
  </si>
  <si>
    <t>Definir un plan de trabajo para la implementación de la política de gobierno digital, con indicadores de seguimiento en los tres habilitadores trasversales</t>
  </si>
  <si>
    <t>Plan de trabajo/1</t>
  </si>
  <si>
    <t>11.4</t>
  </si>
  <si>
    <t xml:space="preserve">Auditoría al proceso de Servicio a la Ciudadanía y Defensor del Televidente. </t>
  </si>
  <si>
    <t>11.3.b</t>
  </si>
  <si>
    <t>Debilidades en la implementación del Decreto 371 de 2010, frente a: 
a. Presentación del informe del Defensor del Ciudadano, así como del cumplimiento y seguimiento a las funciones, establecidas en el Decreto 847 de 2019. 
c. Remisión de recomendaciones que faciliten la interacción entre la ciudadanía y la entidad en el marco de las funciones del Defensor de la Ciudadanía, determinadas en el artículo 14 del Dec. 847 de 2019.</t>
  </si>
  <si>
    <t>Servicio a la Ciudadanía y Defensor del Ciudadano.  (Apoyo)</t>
  </si>
  <si>
    <t>1. Desconocimiento de lo determinado en la normatividad vigente [Dec. 847 de 2019] teniendo en cuenta que el Secretario General cuenta con el rol de representante legal suplente.</t>
  </si>
  <si>
    <t>1. Revisar las funciones establecidas del defensor del ciudadano en la normatividad vigente e implementar el documento o acto administrativo que dé cuenta de la actualización de estas.
2. Presentar trimestralmente a la Gerencia un informe con las principales recomendaciones sugeridas por los particulares que tengan por objeto mejorar el servicio que preste la entidad, racionalizar el empleo de los recursos disponibles y hacer más participativa la gestión pública.</t>
  </si>
  <si>
    <t>Cantidad de acciones realizadas / Cantidad de acciones formuladas</t>
  </si>
  <si>
    <t>Debilidades en la identificación e implementación de acciones de mejora en materia de atención al ciudadano, en lo referente a: 
a. Dotar a los edificios y otras instalaciones abiertas al público de señalización en Braille y en formatos de fácil lectura y comprensión, definido en la Ley 1346 de 2009 "Por medio de la cual se aprueba la "Convención sobre los Derechos de las personas con Discapacidad".
b. Oportunidad de fortalecimiento en la publicación y visualización de horarios de atención, requisitos para acceso a los servicios prestados por el Canal.
c. Falta de identificación de acciones frente a las disposiciones de disposiciones de la NTC 6047 y la Ley 1618 de 2013 "Por medio de la cual se establecen las disposiciones para garantizar el pleno ejercicio de los derechos de las personas con discapacidad". 
d. No se evidencia la definición de mecanismos, herramientas u otros que reflejen una medición estadística de los tiempos de espera (atención y respuesta) en cada canal de atención con el que cuenta Capital. 
e. Publicación y/o divulgación de la política de tratamiento de datos personales en la Oficina de Atención al Ciudadano. 
f. No se evidencian capacitaciones con las generalidades de atención al ciudadano al personal de aseo y vigilancia en el entendido de que el personal se encuentra de manera constante en las instalaciones del Canal. 
g. Falta de evaluación frente al comportamiento y actitud en atención presencial del personal de la Oficina de Atención al Ciudadano.
h. Falta de presentación de informes trimestrales a la Alta Gerencia en lo referente a 1. Servicios sobre los que se presente el mayor número de quejas y reclamos, y 2. Principales recomendaciones sugeridas por los particulares que tengan por objeto mejorar el servicio que preste la entidad, racionalizar el empleo de los recursos disponibles y hacer más participativa la gestión pública.</t>
  </si>
  <si>
    <t>1. No se había evidenciado la necesidad de adelantar los siguientes puntos:
- Publicación de horarios de atención, requisitos para acceso a los servicios prestados por el Canal tanto en las carteleras digitales (implementadas y en funcionamiento) como en piezas
visuales dentro del módulo de atención al ciudadano, debido a la baja asistencia de ciudadanos al Canal.
- Contar con herramientas u otros que reflejen una medición estadística de los tiempos de espera y atención en cada canal de atención con el que cuenta la entidad.
- Capacitar al personal de aseo y vigilancia en temas de atención al ciudadano.
- Adelantar evaluación frente al comportamiento y actitud en atención presencial del personal de la Oficina de Atención al Ciudadano que permita identificar debilidades e implementar mejoras en materia de atención al ciudadano.
- Informar periódicamente a la Gerencia sobre el desempeño de las funciones del Defensor del Ciudadano.</t>
  </si>
  <si>
    <r>
      <t>1. Realizar las actividades concernientes a mejorar el acceso a la información de</t>
    </r>
    <r>
      <rPr>
        <sz val="8"/>
        <rFont val="Tahoma"/>
        <family val="2"/>
      </rPr>
      <t xml:space="preserve"> la entidad para  las personas en condición de discapacidad de acuerdo con el diagnóstico de lo determinado en la NTC 6047 y Ley 1618 de 2013.</t>
    </r>
    <r>
      <rPr>
        <sz val="8"/>
        <color rgb="FFFF0000"/>
        <rFont val="Tahoma"/>
        <family val="2"/>
      </rPr>
      <t xml:space="preserve">
</t>
    </r>
    <r>
      <rPr>
        <sz val="8"/>
        <color theme="1"/>
        <rFont val="Tahoma"/>
        <family val="2"/>
      </rPr>
      <t xml:space="preserve">
2. Publicar en la entrada de la entidad los horarios de atención de la entidad y los requisitos para acceso a los servicios prestados si se requieren.
3. Verificar en cual de los canales de atención que tiene la entidad puede implementarse medición de tiempos de espera.
4. Publicar la política de tratamiento de datos personales en la Oficina de Atención al Ciudadano. 
5. Proponer una capacitación semestral en temas de atención al ciudadano al supervisor del contrato de aseo y vigilancia para el personal que cumple estas funciones, teniendo en cuenta los lineamientos del Manual de Servicio a la Ciudadanía.
</t>
    </r>
    <r>
      <rPr>
        <sz val="8"/>
        <rFont val="Tahoma"/>
        <family val="2"/>
      </rPr>
      <t xml:space="preserve">
6. Realizar una solicitud de evaluación al área de Recursos Humanos en el marco de la implementación de la política y de estándares de excelencia en materia de atención al ciudadano.</t>
    </r>
    <r>
      <rPr>
        <sz val="8"/>
        <color theme="1"/>
        <rFont val="Tahoma"/>
        <family val="2"/>
      </rPr>
      <t xml:space="preserve">
7. Presentar trimestralmente a la Gerencia un informe sobre los servicios que presenten el mayor número de quejas y reclamos, y principales recomendaciones sugeridas por los particulares que tengan por objeto mejorar el servicio que preste la entidad, racionalizar el empleo de los recursos disponibles y hacer más participativa la gestión pública.</t>
    </r>
  </si>
  <si>
    <t>Cantidad de acciones realizadas / Cantidad de acciones formuladas.</t>
  </si>
  <si>
    <t>Evaluación al Sistema de Control Interno - I Semestre 2020</t>
  </si>
  <si>
    <t>Procedimiento actualizado</t>
  </si>
  <si>
    <t>14.4</t>
  </si>
  <si>
    <t>Adelantar revisión y actualización de los procedimientos de comunicación interna y externa, teniendo  en cuenta canales como la intranet y los lineamientos de la nueva Dirección.</t>
  </si>
  <si>
    <t>Por cambio de la administración se está haciendo cambios a los lineamientos.</t>
  </si>
  <si>
    <t xml:space="preserve">1. Realizar revisión de documentos de Comunicación Interna y Externa relacionados con el proceso.
2. Actualización de los mismos.
3. Socialización de los documentos actualizados. </t>
  </si>
  <si>
    <t>Mejora</t>
  </si>
  <si>
    <t>actividades ejecutadas / programadas</t>
  </si>
  <si>
    <t>Coordinación de Prensa y comunicaciones</t>
  </si>
  <si>
    <t>15.4</t>
  </si>
  <si>
    <t>Documentar y/o revisar los  mecanismos establecidos para evaluar periódicamente la efectividad de los canales de comunicación con partes externas, así como sus contenidos e incluir mecanismos de mejora de resultados.</t>
  </si>
  <si>
    <t xml:space="preserve">No se ha contemplado el mecanismo dentro de los documentos del área. </t>
  </si>
  <si>
    <t>CCSE-FT-016 Informe Final
 de Auditoría - Tesorería</t>
  </si>
  <si>
    <t>Al verificar el funcionamiento del Comité de inversiones de Canal Capital se evidencia un posible conflicto de intereses, las funciones de la secretaria técnica del comité no están claramente definidas y se presentan debilidades en el marco normativo vigente que reglamenta la conformación, secretaria, funciones y funcionamiento del Comité de Inversiones de Canal Capital.</t>
  </si>
  <si>
    <t>Gestión Financiera
y Facturación
(Apoyo)</t>
  </si>
  <si>
    <t>No se tienen definidas las funciones de la secretaria técnica del comité en la Resolución 042 de 2011.</t>
  </si>
  <si>
    <t>Actualizar Resolución No 042 del 26 de abril de
2011, de creación del Comité de Inversiones
aclarando el funciones y el perfil de la Secretaria
del Comité.</t>
  </si>
  <si>
    <t>Resolución actualizada/1</t>
  </si>
  <si>
    <t xml:space="preserve">Con la revisión de las actas de reuniones del Comité de Inversiones de la vigencia 2019, se evidencio que en una (1) de las cuatro (4) reuniones del Comité de Inversiones de la vigencia 2019, en las cuales se analizó propuestas de inversión, no se adjuntó el Informe Diario Tesorería, situación que podría en determinado momento afectar los elementos de juicio con los cuales se toman las decisiones, así como podría poner en riesgo el adecuado cumplimiento y observancia de las políticas de inversión y riesgos establecidas por la Secretaria de Hacienda y el Manual de Inversiones de Canal Capital registrado con código AGFF-TE-MN-002. A su vez el informe diario tiene pendiente una de las dos firmas contempladas en el formato registrado con código AGFF-TE-FT-034. </t>
  </si>
  <si>
    <t>1. No contar con el Informe Diario de Tesorería, en una (1) de las cuatro (4) reuniones del Comité de Inversiones vigencia 2019.
2. Falta de una firma en el formato AGFF-TE-FT-034</t>
  </si>
  <si>
    <t>1. Realizar verificación trimestral de los soportes de las actas de comités de inversiones con el propósito de observar que se encuentren todos los soportes correspondientes. Incorporar el informe diario de Tesorería en el comité de la vigencia 2019 observado.
2. Actualizar el formato AGFF-TE-FT034 Informe Diario de Tesorería. Dejando firma de aprobación autorizada</t>
  </si>
  <si>
    <t>1. Procedimiento actualizado, incorporando la verificación trimestral. /1
2. Carpeta actualizada con soporte (Informe de Tesorería). /1
3. Formato AGFF-TEFT034 Informe
Diario de Tesorería actualizado./1</t>
  </si>
  <si>
    <t>Al verificar la información  relacionada con las POLÍTICAS Y LINEAMIENTOS INVERSIÓN de la SDH,   no se encontraron  soportes  de  los  reportes  mensuales  a  los que se  refiere la Resolución  No.  SDH-000315 del  17 de octubre  de  2019,  por  medio  de  la  cual  se  establecen Políticas  y  lineamientos de inversión y riesgo para el manejo de los recursos administrados por los Establecimientos Públicos del Distrito Capital y la Contraloría  de  Bogotá  D.C.”  que  en  su  Artículo  No. 8 “Comités para Seguimiento y Control Financiero” establece que este Comité deberá realizar   reportes mensuales dirigidos al representante legal de la entidad.</t>
  </si>
  <si>
    <t>No se cuenta con los soportes de los reportes mensuales a los que se refiere la Resolución No.SHD000315 del 17 de octubre de 2019, por medio de la cual se establecen Políticas y lineamientos de inversión y riesgo para manejo de los recursos administrados por los Establecimientos Públicos del Distrito Capital y la Contraloría de Bogotá D.C." Art.8</t>
  </si>
  <si>
    <t>1.  Crear  el  Comité  para  Seguimiento  y  Control Financiero que establece  la  Resolución  No.  SHD- 00315 del 17 de Octubre de 2019.
2.  Generar  reportes  mensuales  de  la inversiones realizadas.</t>
  </si>
  <si>
    <t>1. Resolución creación comité /1
2. Reportes mensuales /12</t>
  </si>
  <si>
    <t>11.5</t>
  </si>
  <si>
    <t xml:space="preserve">No se evidenció que se adelantaran las medidas correctivas, respecto a los Memorandos de recomendaciones realizados por la Revisoría fiscal del Canal, sobre el control interno contable de la vigencia 2019 (Memorandos del 10/11/2019 y 13/03/2020). </t>
  </si>
  <si>
    <t xml:space="preserve">Generar actas de las actividades realizadas de las observaciones de la Revisoría Fiscal. </t>
  </si>
  <si>
    <t xml:space="preserve">Generar actas donde se evidencie el cumplimiento de las observaciones dejadas de la Revisoría Fiscal con sus respectivos soportes. </t>
  </si>
  <si>
    <t xml:space="preserve"> Actas de cumplimiento/ Memorandos de auditoría</t>
  </si>
  <si>
    <t xml:space="preserve">Profesional de Contabilidad </t>
  </si>
  <si>
    <t>11.6</t>
  </si>
  <si>
    <t>Dificultades para realizar seguimiento a la radicación, devolución, trámite y giro de órdenes de pago, debido a la falta de un sistema o herramienta única que permita verificar la trazabilidad de los radicados del procedimiento LIQUIDACIÓN ÓRDENES DE PAGO, código AGFF-PD-010.</t>
  </si>
  <si>
    <t>No se cuenta con un sistema que genere un único número dado que el aplicativo con el que se cuenta no lo permite. (El número de radicado y el número de OP son diferentes pero aún así se puede verificar la trazabilidad de la operación)</t>
  </si>
  <si>
    <t xml:space="preserve">1. Realizar mesas de trabajo con el área de sistemas para la implementación de un aplicativo para que permita el seguimiento y la trazabilidad de la operación de una orden de pago. 
2. Implementar el aplicativo. </t>
  </si>
  <si>
    <t>Mesas de trabajo realizadas / Mesas de Trabajo Programados</t>
  </si>
  <si>
    <t>Subdirección Financiera
Subdirección Administrativa</t>
  </si>
  <si>
    <t xml:space="preserve">Subdirector Financiero
Subdirector Administrativo </t>
  </si>
  <si>
    <t xml:space="preserve">Profesional de Contabilidad 
Profesional de Sistemas </t>
  </si>
  <si>
    <t xml:space="preserve">No. De procedimientos actualizados </t>
  </si>
  <si>
    <t>11.8</t>
  </si>
  <si>
    <t>Debilidad en cumplimiento al Principio de Asociación, establecido en el Marco normativo aplicable a la entidad, al evidenciar que, no existe una metodología para el establecimiento de costos en el Canal.</t>
  </si>
  <si>
    <t>No se tiene el Instructivo de costos actualizado. AGFF-CO-IN-003</t>
  </si>
  <si>
    <t>Actualizar el procedimiento AGFF-CO-IN.003</t>
  </si>
  <si>
    <t>11.9</t>
  </si>
  <si>
    <t>Incumplimiento frente al reporte de información financiera con fines de consolidación y análisis y a los lineamientos para la gestión de operaciones recíprocas en el Distrito Capital.</t>
  </si>
  <si>
    <t xml:space="preserve">No se diligenciaron las observaciones de las diferencias presentadas en las operaciones reciprocas trimestrales dentro de las fechas de apertura del sistema. </t>
  </si>
  <si>
    <t xml:space="preserve">Diligenciar las observaciones a que haya lugar de las diferencias presentadas dentro de los 15 días posterior a la recepción del correo de la Secretaria de Hacienda Distrital de la apertura del sistemas para tal fin. </t>
  </si>
  <si>
    <t>No. trimestres con observaciones diligenciadas/3</t>
  </si>
  <si>
    <t>11.13</t>
  </si>
  <si>
    <t>11.15</t>
  </si>
  <si>
    <t>Auditoria gestión contractual decreto 371 de 2010</t>
  </si>
  <si>
    <t xml:space="preserve">Se encontraron las siguientes debilidades en la gestión contractual: 
• Vacío normativo en el manual de contratación frente al fenómeno contractual de “subcontratación” 
• Falta de constancia en la publicación de los contratos durante 2019 en SECOP.
• Indebida gestión de los riegos contractuales al no cumplir con uno de los principios de la gestión del riesgo y lineamiento consignado en el manual publicado por Colombia Compra Eficiente. 
• No se garantiza el compromiso de lucha anticorrupción en los contratos seleccionados bajo la modalidad de contratación directa. 
</t>
  </si>
  <si>
    <t>Gestión Jurídica y Contractual (Apoyo)</t>
  </si>
  <si>
    <t>1. Desactualización del Manual de contratación, supervisión e interventoría en relación con la figura de la subcontratación.
2. Falta de socialización de la aplicación de la Ley de Transparencia en relación con la evidencia de la publicación de los contratos en la página web institucional.
3. Error corregido desde agosto de 2020, en el que se precisó dicho riesgo en la matriz, en el sentido de asignarlo a la entidad contratante.
4. Confianza por parte del área en que las obligaciones pactadas en el contrato se consideran mecanismos idóneos para mitigar y evitar los riesgos asociados al negocio jurídico.</t>
  </si>
  <si>
    <t>Actividades realizadas / Actividades programadas</t>
  </si>
  <si>
    <t>Asesora Jurídica</t>
  </si>
  <si>
    <t>Asesora de Planeación</t>
  </si>
  <si>
    <t>Auditoria al Proceso de Planeación Estratégica</t>
  </si>
  <si>
    <t xml:space="preserve">Actualización de los planes que integran el Plan de Acción Institucional. 
En el plan de acción institucional y sus planes anexos, no se encuentran todos los aspectos mínimos que deben tener los planes y que el manual operativo de MIPG exige tener, haciendo falta incluir: Estrategias, Proyectos, Planes generales de compras que desagreguen los recursos asociados a todas las fuentes de financiación, Mapa de riesgos y Distribución presupuestal de los proyectos de inversión. (Este último ítem no aplica para Capital según lo contemplado en el parágrafo del Art. 74 de la Ley 1474 de 2011 “Las empresas industriales y comerciales del Estado y las Sociedades de Economía Mixta estarán exentas de publicar la información relacionada con sus proyectos de inversión”)
</t>
  </si>
  <si>
    <t>Teniendo en cuenta que el seguimiento se realizó sobre el plan de acción 2020, se observaron sobre éste elementos adicionales de acuerdo a lo requerido por el MIPG. No obstante es necesario determinar internamente si éstos requisitos ya se encuentran incorporados en la estructura 2021, o si no son aplicables.</t>
  </si>
  <si>
    <t>Hacer la revisión a los requerimientos del MIPG con relación a la estructura del plan de acción y ajustar las pertinentes.</t>
  </si>
  <si>
    <t>Ajustes incorporados al plan de acción / ajustes identificados y aplicables</t>
  </si>
  <si>
    <t xml:space="preserve">Auditoria gestión contractual control disciplinario interno </t>
  </si>
  <si>
    <t>Desactualización del alcance de la caracterización desde 2019, toda vez que no está reflejando la realidad del proceso y afectando el ciclo PHVA (planear, hacer, verificar y actuar) y no se cuenta con los soportes para el seguimiento correspondiente de la gestión ni se dio cumplimiento a la POLÍTICA DE ADMINISTRACIÓN DE RIESGO de Canal Capital publicada desde el 16 de septiembre de 2019. Tampoco se cuenta con indicadores gestión ni con análisis de los riesgos asociados durante las vigencias 2019 y 2020</t>
  </si>
  <si>
    <t>Falta de actualización de los documentos asociados a la gestión de los procesos disciplinarios</t>
  </si>
  <si>
    <t>(Actividades realizadas/Actividades programadas)*100 %</t>
  </si>
  <si>
    <t>Secretaria General</t>
  </si>
  <si>
    <t>Profesional universitaria de Jurídica y asesora jurídica de la Secretaría General</t>
  </si>
  <si>
    <t>La falta de documentación del proceso disciplinario verbal al interior de la entidad y por debilidad de los puntos de control identificados en el procedimiento disciplinario ordinario.</t>
  </si>
  <si>
    <t>Uso casi nulo de la figura del proceso disciplinario verbal en la entidad y va demanda de procesos disciplinarios</t>
  </si>
  <si>
    <t>Actualizar el procedimiento disciplinario ordinario</t>
  </si>
  <si>
    <t>1 procedimiento actualizado</t>
  </si>
  <si>
    <t>No se cumplió con el plazo normativo de 06 meses para la indagación preliminar en los proceso disciplinarios de la vigencia 2019 y 2020, donde paso mas tiempo del señalado entre el auto de indagación preliminar y el auto de archivo.</t>
  </si>
  <si>
    <t>Falta de seguimiento a los procesos</t>
  </si>
  <si>
    <t>Hacer seguimiento al indicador de gestión del Plan de Acción 2021</t>
  </si>
  <si>
    <t>3 reportes de seguimiento al Plan de Acción enviados a Planeación</t>
  </si>
  <si>
    <t>Informe Evaluación Control Interno Contable 2020</t>
  </si>
  <si>
    <t xml:space="preserve">Diferencias en el Catálogo de cuentas del canal frente a la versión actualizada de la CGN (2015.09), del Marco normativo para Empresas que no cotizan en el mercado de valores y que no captan ni administran ahorro del público. </t>
  </si>
  <si>
    <t>No se habían revisado las ultimas actualizaciones emitidas por la CGN y su aplicabilidad en el plan de cuentas de la entidad.</t>
  </si>
  <si>
    <t xml:space="preserve">Incluir en la actualización del procedimiento de Estados Financieros la actividad de revisión periódica de las actualizaciones emitidas por la CGN </t>
  </si>
  <si>
    <t xml:space="preserve">De mejora </t>
  </si>
  <si>
    <t>Actualización del procedimiento de Estados Financieros</t>
  </si>
  <si>
    <t xml:space="preserve">Subdirección Financiera </t>
  </si>
  <si>
    <t>Se observó incumplimiento de las directrices establecidas en la “Guía de lineamientos para el uso y almacenamiento de documentos digitales”, código AGRI-GD-GU-002, del 06/07/2020, en el proceso Gestión Financiera y Facturación</t>
  </si>
  <si>
    <t xml:space="preserve">Las áreas que componen la Subdirección financiera no siguieron los lineamientos para el uso y almacenamiento de documentos digitales  establecidos en la guía AGRI-GD-GU-002.
</t>
  </si>
  <si>
    <t xml:space="preserve">1. Realizar reunión entre las áreas.
2. Realizar el ajuste de la nomenclatura de los documentos en cumplimiento de la guía y realizar la migración de la información. </t>
  </si>
  <si>
    <t xml:space="preserve">1. Acta de reunión realizada.
2. Cargue del 100% información a la carpeta del drive de la vigencia 2020. </t>
  </si>
  <si>
    <t>Apoyo Subdirección Financiera</t>
  </si>
  <si>
    <t>En la presentación de los Estados Financieros se observaron cuentas con saldos en cero, para la vigencia evaluada y su comparativo; lo cual no genera valor agregado en la presentación y revelación de información a los usuarios.</t>
  </si>
  <si>
    <t>La matriz sobre la cual se elaboran los EEFF posee celdas con formulas las cuales encuentran entrelazadas con otras.</t>
  </si>
  <si>
    <t>Revisar la matriz de elaboración de EEFF y ajustarla a las cuentas que se utilizan en el periodo informado.</t>
  </si>
  <si>
    <t>Elaboración de matriz actualizada</t>
  </si>
  <si>
    <t>Socializar periódicamente los lineamientos del proceso contable del Canal, con todas las áreas involucradas, para el cumplimiento en los reportes, conocimiento, apropiación y/o actualización y propender por la sostenibilidad contable y la mejora continua, tal como lo plantea la Contaduría General de la Nación en sus procedimientos transversales (anexo Resolución 193 de 2016).</t>
  </si>
  <si>
    <t>Durante la vigencia 2020 no se realizo actualización del procedimiento AGFF-CO-PD-001 de EEFF por lo que no se realizo ninguna socialización con las diferentes áreas que intervienen en el proceso.</t>
  </si>
  <si>
    <t xml:space="preserve">Incluir dentro de la actualización del procedimiento de EEFF una socialización periódica de los lineamientos del proceso contable. </t>
  </si>
  <si>
    <t>Realizar las acciones correctivas frente a la clasificación y registro de los descuentos efectuados a contratistas (correspondientes a cooperativas), como descuentos de nómina, en la cuenta 2424. A pesar de que se retiró esta cuenta de las conciliaciones mensuales, entre las áreas de Contabilidad y Talento Humano (nómina), la situación se sigue presentando y el registro no obedece a la realidad de los descuentos.</t>
  </si>
  <si>
    <t>Al revisar los descuentos realizados a los contratistas se pudo determinar que solo 3 tiene servicio con Coopserpark, al no ser una cifra representativa y de fácil identificación se mantuvo los registros en dicho cuenta</t>
  </si>
  <si>
    <t xml:space="preserve">1. Realizar una mesa de trabajo con Recursos Humanos y Jurídica frente al manejo del Servicio de Coopserpark que están a cargo del contratistas.
2. Implementar los compromisos producto de la mesa de trabajo.  </t>
  </si>
  <si>
    <t>Acta de reunión / 1</t>
  </si>
  <si>
    <t>Auditoría Gestión de Recursos y Administración de la Información - Gestión Documental.</t>
  </si>
  <si>
    <t>Debilidades en la documentación del proceso Gestión de Recursos y Administración de la Información - Gestión Documental, en cuanto a:
a) Desactualización de los documentos institucionales, frente a lo establecido en el “Manual para el Control de Documentos Institucionales”
b) Complementar marco normativo de los documentos del área con normatividad vigente en materia de gestión documental y manejo de documentación digital y/o electrónica.
c) Documentos del Canal, con referencias a la entidad Archivo General de la Nación, así como a documentos, dependencias y cargos de esta.
d) Formato sin relación con el proceso Gestión de Recursos y Administración de la Información - Gestión Documental.
e) Debilidades en la definición de los objetivos de algunos procedimientos.</t>
  </si>
  <si>
    <t>No se verificaron los parámetros necesarios establecidos al Manual para el control de los Documentos Institucionales.</t>
  </si>
  <si>
    <t xml:space="preserve">No actividades ejecutadas / No de actividades formuladas </t>
  </si>
  <si>
    <t xml:space="preserve">Debilidades en los puntos de control de los procedimientos actualizados en la vigencia 2021, así como en la identificación de riesgos del proceso [relacionados en el AGRI-GD-PL-002 PLAN DE EMERGENCIA ARCHIVOS] en cuanto a: Responsable de ejecutar el control, Acción, Complemento y en los atributos de eficiencia (tipo e información) y formalización (Documentación, frecuencia y evidencia).  </t>
  </si>
  <si>
    <t>No se ejecutaron  los controles ya que el plan de emergencia se encontraba en actualización para poder articularse con los procedimientos.</t>
  </si>
  <si>
    <t>11.3</t>
  </si>
  <si>
    <t>Respecto a la Política de Gestión Documental:
- No se adelantaron seguimientos durante la vigencia 2020.
- No se cuenta con indicadores que permitan medir el avance de lo propuesto a lo largo del documento.
- Se recomienda adelantar la verificación y la actualización de ésta, teniendo en cuenta el resultado de la prueba aplicada por la Oficina de Control Interno frente a su implementación.</t>
  </si>
  <si>
    <t xml:space="preserve">No se realizo avance ni la implementación de la Política de Gestión Documental al momento de su aprobación en el Comité Institucional de Desarrollo y Desempeño </t>
  </si>
  <si>
    <t>Se observó que la Política de Cero Papel:
- No cuenta con el “Documento suscrito por el equipo técnico de implementación de la política, en el que se encuentran roles, responsabilidades, actividades, implementación, seguimiento y evaluación” indicado en la política. 
- No se adelantaron los seguimientos al desarrollo de implementación de los lineamientos establecidos por la Estrategia de Gobierno Digital, contemplados en el punto 4 del numeral 7.
- No cuenta con indicadores que permitan hacer seguimiento a las actividades planteadas.</t>
  </si>
  <si>
    <t xml:space="preserve">En la Política Cero papel no se definieron roles ni responsables para su implementación y desarrollo al interior de Canal Capital. </t>
  </si>
  <si>
    <t xml:space="preserve">Se observaron debilidades frente al Programa de Gestión Documental:
• El Proyecto de inversión mencionado [80 Modernización Institucional] se encuentra desactualizado.
• Revisar el alcance del documento, de manera que sea coherente con lo que se quiere abarcar con la formulación de dicho programa.
• El enlace indicado en el numeral 1.6.1. sobre los requerimientos normativos no lleva al lugar en el que reposa el normograma actualizado.
• Desactualización del cuadro de software indicado en el numeral 1.6.4. con la realidad del Canal.
• Revisar e incorporar la gestión y trámite de las radicaciones virtuales que vienen adelantando desde la vigencia 2020, con ocasión de la emergencia sanitaria declarada por COVID-19.
• Aspectos que presentan inconsistencias y faltantes, para que sean evaluados e incluidos en las actualizaciones posteriores del documento.
• No se evidenció actualización de las Tablas de Retención Documental del Canal. </t>
  </si>
  <si>
    <t xml:space="preserve">Al programa de gestión documental no se le realizo un plan de trabajo para su desarrollo e implementación en Canal Capital.  </t>
  </si>
  <si>
    <t xml:space="preserve">1. Realizar la actualización del Programa de Gestión Documental.
2. Presentar para aprobación al Líder de Gestión Documental.
3. Presentar al Comité Institucional  de Gestión y Desempeño para aprobación..
4. Publicar en la Intranet.
5. Socializar el Programa de Gestión Documental. </t>
  </si>
  <si>
    <t>Se observaron las siguientes debilidades en el Plan de Emergencia de archivos (2019) formulado para Canal Capital:
• Revisar los objetivos ya que existen dos objetivos generales y se formulan objetivos específicos para cada uno, los cuales no son coherentes con los generales establecidos. 
• Se recomienda adelantar la inclusión de la casa de la 69 en el plan, teniendo en cuenta que se tiene documentación en el sitio, de conformidad con lo indicado por el área de Gestión Documental sobre la existencia de dicha documentación en la reunión del 14 de abril de 2021.
• Sobre el Cuadro de conservación, se recomienda el fortalecimiento del documento con la definición de unidad productora de manera que se pueda consultar mejor. 
• Adicionalmente, se recomienda incluir en el plan, los números telefónicos de seguridad, vigilancia, bomberos y policía, así como los planos en donde se encuentra el acervo documental, referencias de precios de material y empresas especializadas en transporte.</t>
  </si>
  <si>
    <t xml:space="preserve">No se realizo la revisión y los ajustes necesarios del Plan de Emergencias teniendo en cuenta los cambios en la operación de la gestión documental en Canal Capital. </t>
  </si>
  <si>
    <t xml:space="preserve">Respecto al Manual de Correspondencia, se observó que:
- Los documentos referenciados como formatos se encuentran desactualizados en el Manual, frente a los utilizados actualmente.
- En el diligenciamiento digital con ocasión de la emergencia sanitaria, se evidencia que no se llenan campos como el origen del documento, nombre de quien radica y medio de entrega para los formatos AGRI-GD-FT-003 “Seguimiento documentos correspondencia Canal Capital – Oficios” y AGRI-GD-FT-006 “Seguimiento documentos correspondencia Canal Capital – Memorandos”.
- Respecto a los documentos AGRI-GD-FT-018 “Planilla de mensajería”, AGRI-GD-FT- 017 “Seguimiento entrega de facturas correspondencia Canal Capital” el área de correspondencia indicó que no se utilizan por el trabajo remoto. </t>
  </si>
  <si>
    <t>Se han generado cambios dentro del proceso de correspondencia en el marco del trabajo en casa no se han revisado los formatos, ni los cambios frente a los procedimientos.</t>
  </si>
  <si>
    <t>11.10</t>
  </si>
  <si>
    <t>Desactualización procedimiento ADMINISTRACIÓN DE COMUNICACIONES OFICIALES EXTERNAS, teniendo en cuenta las nuevas directrices sobre facturación electrónica.</t>
  </si>
  <si>
    <t>No se realizo el seguimiento a los procedimientos de las comunicaciones oficiales externas frente a las nuevas directrices.</t>
  </si>
  <si>
    <t>No se evidenció alguna actividad y/o plan de trabajo desde el área de Gestión documental, durante la vigencia 2020, para garantizar que los expedientes de las dependencias incorporaran o programaran la incorporación de los documentos producidos (físicos y electrónicos) en su archivo, conforme a las TRD y a la Guía de lineamientos para el uso y almacenamiento de documentos digitales y/o electrónicos en Canal Capital.</t>
  </si>
  <si>
    <t xml:space="preserve">No se contaba con un plan de trabajo implementado al interior del Grupo de Gestión Documental, por lo cual no se pueden realizar seguimientos ni control de medición de indicadores de cumplimiento. </t>
  </si>
  <si>
    <t>1. Realizar Plan de trabajo para el grupo de Gestión Documental.
2. Realizar seguimiento bajo acta e indicadores de cumplimiento</t>
  </si>
  <si>
    <t>11.14</t>
  </si>
  <si>
    <t>No se establecieron procedimientos y/o protocolos para administrar las comunicaciones oficiales (a través de instrumentos estandarizados) o se modificaron los ya estandarizados, a partir de las declaratorias de emergencia económica, social y ecológica en todo el territorio nacional, determinando criterios de recepción, registro, horarios flexibles, entrega, alistamiento, distribución y entrega final. Así como tampoco se realizó socialización con todos los servidores públicos y colaboradores del Canal, sobre medidas relacionadas con este aspecto, que permitieran su conocimiento y apropiación.</t>
  </si>
  <si>
    <t>No se tenían definidos los protocolos para la administración de las comunicaciones oficiales  en el marco de la emergencia sanitaria.</t>
  </si>
  <si>
    <t>Se evidenció que, no se adelantaron acciones frente a las recomendaciones emitidas por la Oficina de Control Interno el 2 de septiembre de 2020 a través del correo con asunto: “Observaciones Gestión Documental en el marco de la pandemia”, que consideraban:
- Adoptar y socializar un lineamiento o protocolo general, respecto al control de salida e ingreso de expedientes físicos de las instalaciones del Canal, en el cual se incluyan acciones relacionadas con la desinfección y limpieza de los expedientes, una vez retornan al Canal, para mitigar el contagio y no afectar la preservación de los documentos.
- Revisar el formato utilizado en el cual se relacionan los expedientes que se retiran del Canal, para que los mismos sirvan de control frente a la identificación de su ubicación y del número de folios. 
- Eliminar el uso de formatos obsoletos.
- Analizar la emisión de lineamientos que den claridad frente al manejo de la correspondencia recibida y producida, en el marco del trabajo en casa, que les permita a los colaboradores del Canal, conocer la ruta que debe tener un documento en el Canal.</t>
  </si>
  <si>
    <t>No se realizó la guía de lineamientos y/o protocolos para la entrada y salida de material de archivo de canal Capital</t>
  </si>
  <si>
    <r>
      <t xml:space="preserve">1. Realizar una mesa de trabajo con la persona encargada de la seguridad del trabajo con el fin de determinar las acciones a desarrollar para mitigar los riesgos  </t>
    </r>
    <r>
      <rPr>
        <b/>
        <sz val="8"/>
        <color theme="1"/>
        <rFont val="Tahoma"/>
        <family val="2"/>
      </rPr>
      <t xml:space="preserve">teniendo en cuenta la entrada y salida de expedientes o cajas de archivo en préstamo de la empresa custodio Alpopular. </t>
    </r>
    <r>
      <rPr>
        <sz val="8"/>
        <color theme="1"/>
        <rFont val="Tahoma"/>
        <family val="2"/>
      </rPr>
      <t xml:space="preserve">
2. Realizar la guía de lineamientos y protocolos para el manejo de la salida e ingreso de material de archivo. 
3. Socialización y aprobación del líder de gestión documental. 
4. subir a la intranet la guía.
 5. Divulgación y socialización de la guía de lineamientos y protocolos  de limpieza y desinfección de los expedientes.</t>
    </r>
  </si>
  <si>
    <t>11.16</t>
  </si>
  <si>
    <t>Incumplimiento del procedimiento de control de registros frente a las actividades relacionadas, teniendo en cuenta que:
- No se ha adelantado la actualización del formato de caracterización documental
- Se observó que las áreas no diligencian y/o actualizan el Formato Único de Inventario Documental (FUID) y que las TRD no se encuentran actualizadas.</t>
  </si>
  <si>
    <t>No se realizo el seguimiento a las áreas sobre el diligenciamiento del FUID.                                          Las TRD están en proceso de actualización.</t>
  </si>
  <si>
    <t>11.17</t>
  </si>
  <si>
    <t>Debilidades procedimiento TRANSFERENCIA PRIMARIA, en cuanto a revisar e incluir:
- Formato AGRI-GD-FT-033 ACTA DE TRANSFERENCIA DOCUMENTAL
- Las actividades previas a la transferencia por parte de los encargados [limpieza de documentación, depuración de documentos, foliar, entre otros].</t>
  </si>
  <si>
    <t>Falta de verificación del procedimiento frente a  las actividades que se realizan.</t>
  </si>
  <si>
    <t>11.18</t>
  </si>
  <si>
    <t>Se evidenciaron fallas en el SISTEMA DE GESTIÓN DE DOCUMENTOS ELECTRÓNICOS DE ARCHIVO - SGDEA relacionadas con:
a) El AGRI-GD-MN-005 MANUAL MODELO DE REQUISITOS PARA LA IMPLEMENTACIÓN DE UN SGDEA, no relaciona de manera clara las fases de implementación [Planeación, análisis, diseño, implementación y evaluación, monitoreo y control]. Tampoco se evidencia la publicación del documento “Sistemas de gestión de documentos electrónicos” el cual, desde 2018 se encuentra en construcción
b) Durante la vigencia 2020, no se evidenció avance en el establecimiento de un Sistema de Gestión documental Electrónico de Archivo – SGDEA para el Canal, según normatividad vigente.</t>
  </si>
  <si>
    <t xml:space="preserve">Canal Capital no cuenta con el documento SISTEMA DE GESTIÓN DE DOCUMENTOS ELECTRÓNICOS DE ARCHIVO - SGDEA para la ejecución de sus sistema de Gestión Documental </t>
  </si>
  <si>
    <t xml:space="preserve">1. Realizar el documento SGDEA
2. Realizar mesas de trabajo con Sistemas 
3.Presentar el documento a al Subdirección Administrativa.
4.Presentar a planeación para publicación en la Intranet. 
5. Socializar </t>
  </si>
  <si>
    <t>11.22</t>
  </si>
  <si>
    <t>Debilidades en las actividades de monitoreo al reporte del Plan de Acción de la primera y segunda líneas de defensa para que “se cuente con información suficiente y pertinente” (Departamento Administrativo de la Función Pública - DAFP, 2019) que permita establecer el grado de avance y cumplimiento de los objetivos del proceso y cómo estos contribuyen al cumplimiento de los objetivos estratégicos del Canal.</t>
  </si>
  <si>
    <t xml:space="preserve">No se tiene un procedimiento establecido para determinar la responsabilidad de la entrega de los informes de seguimiento. </t>
  </si>
  <si>
    <t>1. Realizar Plan de trabajo según las recomendaciones dadas en la visita de seguimiento del Archivo de Bogotá en 2020. 
2. Realizar seguimiento mensual de los avances del plan de trabajo. 
3. Presentar informe trimestral de avances</t>
  </si>
  <si>
    <t>11.23</t>
  </si>
  <si>
    <t>El área no adelantó reporte de avances y soportes sobre las acciones formuladas en el Plan de Mejoramiento por Procesos, con corte a 31 de diciembre de 2021.</t>
  </si>
  <si>
    <t xml:space="preserve">El grupo de Gestión Documental no realizo las actividades subscritas en el plan de mejoramiento por consiguiente no se realizo la entrega para la revisión de Control Interno.  </t>
  </si>
  <si>
    <t xml:space="preserve">1. Designar un responsable para la compilación y control del Plan de mejoramiento de Gestión Documental.
2. Realizar controles mensuales acerca de los avances y las evidencias del Plan de Mejoramiento. </t>
  </si>
  <si>
    <t>11.24</t>
  </si>
  <si>
    <t>Debilidades en el cumplimiento de los principios del proceso de Gestión Documental definidos en la Política de Gestión Documental frente a:
a) Lineamientos de control y seguimiento, oportunidad y disponibilidad. 
b) Falla en la asignación de permisos por parte del área de Sistemas, en el archivo electrónico, a usuario de Gestión Documental.
c) Se detectó error en numeral 2.1.3 de la Guía de lineamientos para el uso y almacenamiento de documentos digitales y/o electrónicos en Canal Capital, en cuanto a que “El acceso a estas carpetas compartidas será asignado por medio de una bitácora”, cuando lo correcto es que la bitácora de permisos es un mecanismo de control.
d) El principio de creación para el archivo electrónico, no se aplica para todas las carpetas creadas en todas las unidades productoras de información, de conformidad con lo establecido en la Tabla de Retención Documental, a la fecha se encontraron carpetas vacías, es decir, sin creación de subcarpetas como Planeación, Facturación, Presupuesto, Contabilidad, Tesorería, Prensa y comunicaciones, Grupo técnico de Televisión, Gestión Documental y Dirección Operativa, así como otras con debilidades en la creación de las subcarpetas con las series como Secretaría General y Atención al Ciudadano.
e) De las unidades productoras con contenido en las carpetas como Secretaría General, Grupo de Trabajo Jurídico, Sistemas, Programación, Control Interno, Talento Humano, Atención al Ciudadano, Servicios Administrativos y Producción se evidenciaron debilidades en la conformación de los expedientes de conformidad con la guía a excepción de Sistemas y Control Interno.</t>
  </si>
  <si>
    <t>Gestión de Recursos y Administración de la Información
Planeación Estratégica
Gestión Financiera y Facturación
Comercialización
Diseño y creación de contenidos
Emisión de contenidos
Gestión de las comunicaciones
Gestión Jurídica y Contractual</t>
  </si>
  <si>
    <t xml:space="preserve">Falta de seguimiento en el manejo de lo establecido en el Guía de Lineamientos </t>
  </si>
  <si>
    <r>
      <t xml:space="preserve">1. Realizar un plan de capacitación para las áreas en el  manejo de documentos digitales según la Guía de Lineamientos. 
2. Realizar mínimo dos (2) seguimiento a las áreas de Canal Capital en cuanto al manejo de documentos digitales según la Guía de Lineamientos. </t>
    </r>
    <r>
      <rPr>
        <sz val="8"/>
        <color theme="1"/>
        <rFont val="Tahoma"/>
        <family val="2"/>
      </rPr>
      <t xml:space="preserve">
</t>
    </r>
  </si>
  <si>
    <t>Auditoría Dec. 371-2010: Atención al Ciudadano, 2020</t>
  </si>
  <si>
    <t>11.2
11.3</t>
  </si>
  <si>
    <t>Debilidades en las actividades de formulación del Plan de Acción y Plan de Fortalecimiento de la primera y segunda líneas de defensa para que “se cuente con información suficiente y pertinente” (Departamento Administrativo de la Función Pública - DAFP, 2019) que permita establecer el grado de avance y cumplimiento de los objetivos del proceso y cómo estos contribuyen al cumplimiento de los objetivos estratégicos del Canal.</t>
  </si>
  <si>
    <t>Servicio al Ciudadano y Defensor del Televidente (Apoyo)</t>
  </si>
  <si>
    <t>1. La formulación de las actividades del Plan de Acción y Plan de Fortalecimiento Institucional no se realizó de manera adecuada.
2.  La medición de los indicadores formulados no se realiza de manera adecuada.</t>
  </si>
  <si>
    <t>1. Revisar y actualizar, de ser necesario, las actividades formuladas en el Plan de Fortalecimiento Institucional.
2. Revisar y actualizar, de ser necesario, los indicadores de cumplimiento [Plan de acción] que
permitan medir la calidad y la oportunidad en la respuesta de las peticiones registradas.</t>
  </si>
  <si>
    <t>Acciones realizadas /  Acciones formuladas</t>
  </si>
  <si>
    <t xml:space="preserve">Auxiliar de Atención al Ciudadano </t>
  </si>
  <si>
    <t xml:space="preserve">Debilidades frente a la identificación de riesgos y controles del proceso de atención al ciudadano. </t>
  </si>
  <si>
    <t>Los riesgos y controles del proceso de Atención al Ciudadano no se encuentran definidos de acuerdo con la Guía para la
administración del riesgo y el diseño de controles en entidades públicas de diciembre de 2020.</t>
  </si>
  <si>
    <t xml:space="preserve">Revisar y actualizar los riesgos y controles del proceso de Atención al Ciudadano de acuerdo con la Guía para la administración del riesgo y el diseño de controles en entidades públicas de diciembre de 2020. </t>
  </si>
  <si>
    <t>Actividad realizada/ Actividad programada</t>
  </si>
  <si>
    <t>Debilidades frente al cumplimiento de lo definido para el espacio del Defensor del Televidente, en cuanto a:
a. Incumplimiento del tiempo establecido para la duración del programa del Defensor del Televidente. 
b. Radiodifusión del espacio del Defensor del Televidente fuera de la franja horaria establecida [entre las 7:00 y las 21:00].
c. Información diaria de los mecanismos utilizados para recepción de observaciones por parte de la ciudadanía. 
d. Incumplimiento del horario determinado para emisión de los mecanismos de recepción de PQRS [entre las 19:00 y las 22:00].
e. Incumplimiento del Artículo 15.2.3.12 Medidas a cargo del Defensor del Televidente.  
f. Debilidades en el diligenciamiento del formato de informe de PQRS trimestral al no colocar la información en las columnas determinadas para tal fin.</t>
  </si>
  <si>
    <t>Diseño y Creación de Contenidos (Misional)</t>
  </si>
  <si>
    <t>1. Debilidades en la inclusión de tiempos de algunos programas en la parrilla de programación.
2. Error humano en el diligenciamiento del formato  informe trimestral de PQRS.</t>
  </si>
  <si>
    <t>1. Documentar y aplicar, en el procedimiento Gestión de la programación para el servicio de televisión, título Políticas de operación, los lineamientos relacionados con los tiempos y espacios del defensor del televidente y de atención al ciudadano en la parrilla de programación.  
2. Actualizar el procedimiento en el Sistema de Gestión y socializarlo al interior del área.</t>
  </si>
  <si>
    <t>Estado</t>
  </si>
  <si>
    <t>(Abierta / Cerrada)</t>
  </si>
  <si>
    <t>INCUMPLIDA</t>
  </si>
  <si>
    <t>Mónica Virgüéz</t>
  </si>
  <si>
    <t>TERMINADA EXTEMPORÁNEA</t>
  </si>
  <si>
    <t>Diana Romero</t>
  </si>
  <si>
    <t>EN PROCESO</t>
  </si>
  <si>
    <t>Jizeth González</t>
  </si>
  <si>
    <t>Henry Beltrán</t>
  </si>
  <si>
    <t>TERMINADA</t>
  </si>
  <si>
    <t>SIN INICIAR</t>
  </si>
  <si>
    <t xml:space="preserve">1. Modificar el Manual de contratación, supervisión e interventoría
2. Revisar y ajustar, de ser necesario, la matriz de riesgo para cada tipología contractual
3. Incluir la cláusula de lucha anticorrupción.
</t>
  </si>
  <si>
    <t>Actualizar:
1. Caracterización del proceso de gestión jurídica y contractual
2. Procedimiento disciplinario ordinario
3. Matriz de riesgos proceso de gestión jurídica y contractual
Seguimiento de: 1. Indicador de gestión (Plan de Acción 2021)</t>
  </si>
  <si>
    <t>1. Ajustar y actualizar los procesos, procedimientos y documentos  mencionados en el informe de auditoría. 
2. Presentar al líder del proceso
3. Publicar en la intranet  y socializar los documentos actualizados</t>
  </si>
  <si>
    <t>1. Realizar la revisión a los puntos de control de los procedimientos.
2. Realizar la revisión y los ajustes necesarios al plan de emergencia.
3. Presentar al líder del proceso para aprobación
4. Publicar en la intranet y socializar los documentos actualizados.</t>
  </si>
  <si>
    <t>1. Realizar Plan de trabajo para la implementación de la Política de Gestión Documental .
2. Realizar informes de indicadores trimestral en relación al Plan de trabajo.</t>
  </si>
  <si>
    <t>1. Realizar la revisión de acuerdo al informe de auditoria.
2. Realizar los ajustes al plan de emergencias 
3. Presentar al líder de proceso para aprobación
4. Presentar a para publicación en la Intranet.
5. Socializar los documentos actualizados</t>
  </si>
  <si>
    <t>1. Mesa de trabajo con el área de correspondencia
2. Adelantar los ajustes necesarios frente al Manual de correspondencia
3. Revisión de los formatos del área de correspondencia
4. Presentar al líder del proceso para aprobación
5. Publicar en la intranet  y socializar los documentos actualizados</t>
  </si>
  <si>
    <t>1. Mesa Técnica con el área de correspondencia
2. Realizar la revisión de los procedimientos de las comunicaciones
3. Realizar los ajustes necesarios
4. Presentar al líder del proceso
5. Publicar en la intranet  y socializar los documentos actualizados.</t>
  </si>
  <si>
    <t>1. Mesa de trabajo con la persona encargada de correspondencia para determinar los procedimientos que se llevan a cabo con las comunicaciones oficiales
2. Actualizar el Manual de correspondencia
3. Aprobación del manual por el Líder de gestión documental y la persona encargada de correspondencia
4. Publicar en la intranet
5. Socializar el manual de correspondencia el manual a los funcionarios de canal capital.</t>
  </si>
  <si>
    <t xml:space="preserve">1. Revisar el procedimiento de control de registros
2. Revisar y actualizar el formato de caracterización documental
3. Adelantar seguimiento a las áreas con respecto al diligenciamiento del Formato único de inventario documental
4. Actualización de las tablas de retención Documental
5. Publicación en la Intranet y la debida socialización </t>
  </si>
  <si>
    <t>1. Realizar la revisión  de el procedimiento de la transferencias primarias
2. Realizar la actualización pertinente frente al informe de auditoria
3. Presentar al líder del proceso
4. Publicar en la intranet  y socializar.</t>
  </si>
  <si>
    <t>Auditoría Cruzada - Canal Capital</t>
  </si>
  <si>
    <t>2.1</t>
  </si>
  <si>
    <t>Control, Seguimiento y Evaluación (Control)</t>
  </si>
  <si>
    <t xml:space="preserve">En el establecimiento del Programa de Aseguramiento y Mejora de la Calidad no se habían contemplado evaluaciones externas en razón a que no había una iniciativa de este tipo y no existían mecanismos que permitieran su cumplimiento. </t>
  </si>
  <si>
    <t xml:space="preserve">Revisar el Manual de Auditoría Interna frente a los lineamientos emitidos por la Comité Distrital de Auditoría.
Ajustar el Programa de Aseguramiento y Mejora de la Calidad que hace parte Integral del Manual de Auditoría Interna.
Socializar los ajustes adelantados al documento con el equipo de la Oficina de Control Interno. </t>
  </si>
  <si>
    <t>Manual de Auditoría  Ajustado / 1</t>
  </si>
  <si>
    <t>2.2</t>
  </si>
  <si>
    <t>Dentro de los documentos del Sistema de Gestión del proceso no se había considerado incluir el programa de auditoría</t>
  </si>
  <si>
    <t>Revisar el Formato de Auditoría Individual e incluir dentro de los requerimientos del formato Estrategias o Metodología para el Desarrollo del Plan,  un espacio para la identificación de riesgos relevantes para el desarrollo de los trabajos de auditoría y incluir Programa de trabajo de la Auditoría al interior del mismo formato.
Socializar los ajustes adelantados al documento con el equipo de la Oficina de Control Interno</t>
  </si>
  <si>
    <t>Formato Programa de Auditoría Adoptado / 1</t>
  </si>
  <si>
    <t>2.3</t>
  </si>
  <si>
    <t xml:space="preserve">En los criterios incluidos en el Formato Plan de Auditoría Individual no se consideraron aspectos asociados a la Identificación de Riesgos y la descripción de las Estrategias Asociadas para el cumplimiento de los objetivos de la Auditoría. </t>
  </si>
  <si>
    <t xml:space="preserve">Revisar el Formato de Auditoría Individual e incluir dentro de los requerimientos del formato Estrategias o Metodología para el Desarrollo del Plan y un espacio para la identificación de riesgos relevantes para el desarrollo de los trabajos de auditoría. 
Socializar los ajustes adelantados al documento con el equipo de la Oficina de Control Interno. </t>
  </si>
  <si>
    <t>Formatos Plan de Auditoría Individual Actualizado / 1</t>
  </si>
  <si>
    <t>3.1</t>
  </si>
  <si>
    <t xml:space="preserve">Diseñar  e implementar un formato de lista de chequeo con la relación de los documentos mínimos que deben contener el expediente de la auditoría.
Socializar el documento con el equipo de la Oficina de Control Interno. </t>
  </si>
  <si>
    <t>Lista de Chequeo Definida / 1</t>
  </si>
  <si>
    <t>3.2</t>
  </si>
  <si>
    <r>
      <rPr>
        <b/>
        <sz val="8"/>
        <color theme="1"/>
        <rFont val="Tahoma"/>
        <family val="2"/>
      </rPr>
      <t>Programa de aseguramiento y mejora de la calidad</t>
    </r>
    <r>
      <rPr>
        <sz val="8"/>
        <color theme="1"/>
        <rFont val="Tahoma"/>
        <family val="2"/>
      </rPr>
      <t>: Si bien el Documento denominado Manual de Auditoría menciona en el capítulo 9 un Programa de aseguramiento y mejora de la calidad, no se aportó en el marco de la auditoría un Programa de aseguramiento y mejora de la calidad, ni tampoco se allegaron soportes de las evaluaciones externas a dicho programa</t>
    </r>
  </si>
  <si>
    <r>
      <rPr>
        <b/>
        <sz val="8"/>
        <color theme="1"/>
        <rFont val="Tahoma"/>
        <family val="2"/>
      </rPr>
      <t>Programa de auditoría:</t>
    </r>
    <r>
      <rPr>
        <sz val="8"/>
        <color theme="1"/>
        <rFont val="Tahoma"/>
        <family val="2"/>
      </rPr>
      <t xml:space="preserve"> No se evidencia dentro de las auditorías internas de gestión seleccionadas un documento que establezca un programa de auditoría para cada trabajo</t>
    </r>
  </si>
  <si>
    <r>
      <rPr>
        <b/>
        <sz val="8"/>
        <color theme="1"/>
        <rFont val="Tahoma"/>
        <family val="2"/>
      </rPr>
      <t xml:space="preserve">Plan de Auditoría: </t>
    </r>
    <r>
      <rPr>
        <sz val="8"/>
        <color theme="1"/>
        <rFont val="Tahoma"/>
        <family val="2"/>
      </rPr>
      <t xml:space="preserve">Revisando el formato Plan de Auditoría, se identificó que el mismo contiene objetivos, alcance y criterios a evaluar, más sin embargo, no se identifican dentro de dicho Plan, cuáles estrategias o metodologías se van a utilizar para el desarrollo del trabajo de la auditoría interna, así como la identificación de los riesgos relevantes para el trabajo de la auditoría interna. </t>
    </r>
  </si>
  <si>
    <r>
      <rPr>
        <b/>
        <sz val="8"/>
        <color theme="1"/>
        <rFont val="Tahoma"/>
        <family val="2"/>
      </rPr>
      <t xml:space="preserve">Carta de representación: </t>
    </r>
    <r>
      <rPr>
        <sz val="8"/>
        <color theme="1"/>
        <rFont val="Tahoma"/>
        <family val="2"/>
      </rPr>
      <t>se evidencia para la auditoría: “Diseño y creación de contenido”, la falta del documento CCSE-FT-021 “Carta de representación”; sin embargo, se explica que el documento fue entregado para diligenciar al área encargada y esta nunca lo remitió devuelta diligenciado a la Oficina de Control Interno.</t>
    </r>
  </si>
  <si>
    <t>1. Realizar una revisión y/o actualización de la Política Cero papel.
2. Formular el plan de trabajo para la implementación y desarrollo de la Política Cero Papel.
3. Realizar informes semestrales del cumplimiento y seguimiento de la Política en Canal Capital..</t>
  </si>
  <si>
    <r>
      <t xml:space="preserve">Reporte OCI: </t>
    </r>
    <r>
      <rPr>
        <sz val="8"/>
        <color theme="1"/>
        <rFont val="Tahoma"/>
        <family val="2"/>
      </rPr>
      <t xml:space="preserve">Se remite el formato CCSE-FT-012 Plan de Auditoría Individual por parte del Jefe de la Oficina de Control Interno el 29 de noviembre de 2021 y se evidencian comentarios con fecha del 30 de noviembre de 2021. Se encuentra pendiente la consolidación de los ajustes, publicación y socialización al equipo de la OCI. Teniendo en cuenta lo anterior, se califica la acción </t>
    </r>
    <r>
      <rPr>
        <b/>
        <sz val="8"/>
        <color theme="1"/>
        <rFont val="Tahoma"/>
        <family val="2"/>
      </rPr>
      <t>"En Proceso"</t>
    </r>
    <r>
      <rPr>
        <sz val="8"/>
        <color theme="1"/>
        <rFont val="Tahoma"/>
        <family val="2"/>
      </rPr>
      <t xml:space="preserve">. </t>
    </r>
  </si>
  <si>
    <r>
      <t xml:space="preserve">Reporte G. Documental: </t>
    </r>
    <r>
      <rPr>
        <sz val="8"/>
        <color theme="1"/>
        <rFont val="Tahoma"/>
        <family val="2"/>
      </rPr>
      <t xml:space="preserve">Se reuniones para la aprobación de las tablas de retención documental.
</t>
    </r>
    <r>
      <rPr>
        <b/>
        <sz val="8"/>
        <color theme="1"/>
        <rFont val="Tahoma"/>
        <family val="2"/>
      </rPr>
      <t xml:space="preserve">Análisis OCI: </t>
    </r>
    <r>
      <rPr>
        <sz val="8"/>
        <color theme="1"/>
        <rFont val="Tahoma"/>
        <family val="2"/>
      </rPr>
      <t xml:space="preserve">Se verifican los soportes entregados evidenciando que no guardan relación con las acciones formuladas, por lo que se mantiene la calificación de la acción con alerta </t>
    </r>
    <r>
      <rPr>
        <b/>
        <sz val="8"/>
        <color theme="1"/>
        <rFont val="Tahoma"/>
        <family val="2"/>
      </rPr>
      <t>"Incumplida"</t>
    </r>
    <r>
      <rPr>
        <sz val="8"/>
        <color theme="1"/>
        <rFont val="Tahoma"/>
        <family val="2"/>
      </rPr>
      <t xml:space="preserve"> y se recomienda al área verificar lo formulado con el fin de dar cumplimiento en los tiempos establecidos y adelantar el reporte de los soportes correspondientes, durante los seguimientos adelantados. </t>
    </r>
  </si>
  <si>
    <r>
      <t xml:space="preserve">Reporte G. Documental: </t>
    </r>
    <r>
      <rPr>
        <sz val="8"/>
        <color theme="1"/>
        <rFont val="Tahoma"/>
        <family val="2"/>
      </rPr>
      <t xml:space="preserve">Se realizo la respectiva revisión con el profesional GD.
</t>
    </r>
    <r>
      <rPr>
        <b/>
        <sz val="8"/>
        <color theme="1"/>
        <rFont val="Tahoma"/>
        <family val="2"/>
      </rPr>
      <t xml:space="preserve">Análisis OCI: </t>
    </r>
    <r>
      <rPr>
        <sz val="8"/>
        <color theme="1"/>
        <rFont val="Tahoma"/>
        <family val="2"/>
      </rPr>
      <t xml:space="preserve">De conformidad con lo indicado en el reporte del área se verifican los soportes remitidos observando la citación de la reunión el 29 de noviembre de 2021; sin embargo, no se cuenta con soportes adicionales de ejecución de la revisión y actualización del procedimiento, por lo que se califica la acción como </t>
    </r>
    <r>
      <rPr>
        <b/>
        <sz val="8"/>
        <color theme="1"/>
        <rFont val="Tahoma"/>
        <family val="2"/>
      </rPr>
      <t>"En Proceso"</t>
    </r>
    <r>
      <rPr>
        <sz val="8"/>
        <color theme="1"/>
        <rFont val="Tahoma"/>
        <family val="2"/>
      </rPr>
      <t xml:space="preserve"> y se recomienda al área adelantar autoevaluación de lo formulado con el fin de dar cabal cumplimiento dentro de los plazos programados. </t>
    </r>
  </si>
  <si>
    <r>
      <t xml:space="preserve">Reporte G. Documental: </t>
    </r>
    <r>
      <rPr>
        <sz val="8"/>
        <color theme="1"/>
        <rFont val="Tahoma"/>
        <family val="2"/>
      </rPr>
      <t xml:space="preserve">Se adelanto el seguimiento al plan de mejoramiento y compromisos y control.
</t>
    </r>
    <r>
      <rPr>
        <b/>
        <sz val="8"/>
        <color theme="1"/>
        <rFont val="Tahoma"/>
        <family val="2"/>
      </rPr>
      <t xml:space="preserve">Análisis OCI: </t>
    </r>
    <r>
      <rPr>
        <sz val="8"/>
        <color theme="1"/>
        <rFont val="Tahoma"/>
        <family val="2"/>
      </rPr>
      <t xml:space="preserve">Se evidencian actas de reunión del 6 y 23 de noviembre de 2021 [sin firmar completamente] mediante las cuales se revisaron las acciones formuladas en el Plan de Mejoramiento y se definieron responsables para su ejecución. Teniendo en cuenta lo anterior, se califica la acción como </t>
    </r>
    <r>
      <rPr>
        <b/>
        <sz val="8"/>
        <color theme="1"/>
        <rFont val="Tahoma"/>
        <family val="2"/>
      </rPr>
      <t>"En Proceso"</t>
    </r>
    <r>
      <rPr>
        <sz val="8"/>
        <color theme="1"/>
        <rFont val="Tahoma"/>
        <family val="2"/>
      </rPr>
      <t xml:space="preserve"> y se recomienda al área mantener la autoevaluación de lo formulado con el fin de dar cabal cumplimiento a las acciones dentro de los plazos programados.  </t>
    </r>
  </si>
  <si>
    <t>Observaciones</t>
  </si>
  <si>
    <t>(Información del análisis del estado de la acción)</t>
  </si>
  <si>
    <r>
      <rPr>
        <b/>
        <sz val="8"/>
        <rFont val="Tahoma"/>
        <family val="2"/>
      </rPr>
      <t>Reporte S. Administrativos:</t>
    </r>
    <r>
      <rPr>
        <sz val="8"/>
        <rFont val="Tahoma"/>
        <family val="2"/>
      </rPr>
      <t xml:space="preserve"> De acuerdo con el instructivo para definir la medición posterior de los bienes incluyendo el calculo para el deterioro de los mismos, esta actividad se realiza previa solicitud del área Financiera de la entidad.
</t>
    </r>
    <r>
      <rPr>
        <b/>
        <sz val="8"/>
        <rFont val="Tahoma"/>
        <family val="2"/>
      </rPr>
      <t xml:space="preserve">Análisis OCI: </t>
    </r>
    <r>
      <rPr>
        <sz val="8"/>
        <rFont val="Tahoma"/>
        <family val="2"/>
      </rPr>
      <t xml:space="preserve">Conforme a lo reportado, se evidencia la adopción formal del instructivo y su publicación en la intranet, el cuál define como se elaborará la medición posterior de los bienes . Sin embargo, teniendo en cuenta que la actividad definida es el Informe técnico sobre el deterioro de los bienes de propiedad, planta y equipo, el cuál se realiza previa solicitud del área financiera, se califica como  </t>
    </r>
    <r>
      <rPr>
        <b/>
        <sz val="8"/>
        <rFont val="Tahoma"/>
        <family val="2"/>
      </rPr>
      <t xml:space="preserve">"Terminada Extemporánea" </t>
    </r>
    <r>
      <rPr>
        <sz val="8"/>
        <rFont val="Tahoma"/>
        <family val="2"/>
      </rPr>
      <t>con estado</t>
    </r>
    <r>
      <rPr>
        <b/>
        <sz val="8"/>
        <rFont val="Tahoma"/>
        <family val="2"/>
      </rPr>
      <t xml:space="preserve"> "Abierta" </t>
    </r>
    <r>
      <rPr>
        <sz val="8"/>
        <rFont val="Tahoma"/>
        <family val="2"/>
      </rPr>
      <t xml:space="preserve"> para verificar la realización del informe, una vez lo solicite el área financiera.</t>
    </r>
  </si>
  <si>
    <r>
      <rPr>
        <b/>
        <sz val="8"/>
        <color theme="1"/>
        <rFont val="Tahoma"/>
        <family val="2"/>
      </rPr>
      <t xml:space="preserve">Reporte Sub. Financiera: </t>
    </r>
    <r>
      <rPr>
        <sz val="8"/>
        <color theme="1"/>
        <rFont val="Tahoma"/>
        <family val="2"/>
      </rPr>
      <t xml:space="preserve">El procedimiento de estados Financieros AGFF-CO-PD-001 fue actualizado el 30 de diciembre de 2021. Se incluyó el punto de control donde se deben verificar las firmas de elaborado y revisado
</t>
    </r>
    <r>
      <rPr>
        <b/>
        <sz val="8"/>
        <color theme="1"/>
        <rFont val="Tahoma"/>
        <family val="2"/>
      </rPr>
      <t xml:space="preserve">
Análisis OCI: </t>
    </r>
    <r>
      <rPr>
        <sz val="8"/>
        <color theme="1"/>
        <rFont val="Tahoma"/>
        <family val="2"/>
      </rPr>
      <t>Se verifica la actualización del procedimiento "Estados Financieros" con la inclusión del punto de control y su correspondiente publicación en la intranet, versión 13 del 30/12/2021. Teniendo en cuenta las actividades programadas, se encuentra pendiente la socialización, por lo que  se califica como</t>
    </r>
    <r>
      <rPr>
        <b/>
        <sz val="8"/>
        <color theme="1"/>
        <rFont val="Tahoma"/>
        <family val="2"/>
      </rPr>
      <t xml:space="preserve"> "Incumplida"</t>
    </r>
    <r>
      <rPr>
        <sz val="8"/>
        <color theme="1"/>
        <rFont val="Tahoma"/>
        <family val="2"/>
      </rPr>
      <t>.</t>
    </r>
  </si>
  <si>
    <r>
      <rPr>
        <b/>
        <sz val="8"/>
        <color theme="1"/>
        <rFont val="Tahoma"/>
        <family val="2"/>
      </rPr>
      <t xml:space="preserve">Reporte Sub. Financiera: </t>
    </r>
    <r>
      <rPr>
        <sz val="8"/>
        <color theme="1"/>
        <rFont val="Tahoma"/>
        <family val="2"/>
      </rPr>
      <t xml:space="preserve">El proyecto de Resolución, se encuentra en poder del Subdirector Financiero, quien esta realizando los ajustes del caso.
</t>
    </r>
    <r>
      <rPr>
        <b/>
        <sz val="8"/>
        <color theme="1"/>
        <rFont val="Tahoma"/>
        <family val="2"/>
      </rPr>
      <t xml:space="preserve">Análisis OCI: </t>
    </r>
    <r>
      <rPr>
        <sz val="8"/>
        <color theme="1"/>
        <rFont val="Tahoma"/>
        <family val="2"/>
      </rPr>
      <t xml:space="preserve">Se evidencia nuevo correo del 29 de septiembre al Subdirector Financiero con reenvío de borrador de Resolución del Comité de Inversiones del Canal, con la actualización respectiva. Sin embargo, no se observa culminación de la acción. De acuerdo con el plazo establecido, se califica la acción como  </t>
    </r>
    <r>
      <rPr>
        <b/>
        <sz val="8"/>
        <color theme="1"/>
        <rFont val="Tahoma"/>
        <family val="2"/>
      </rPr>
      <t>"Incumplida".</t>
    </r>
    <r>
      <rPr>
        <sz val="8"/>
        <color theme="1"/>
        <rFont val="Tahoma"/>
        <family val="2"/>
      </rPr>
      <t xml:space="preserve">
</t>
    </r>
  </si>
  <si>
    <r>
      <rPr>
        <b/>
        <sz val="8"/>
        <color theme="1"/>
        <rFont val="Tahoma"/>
        <family val="2"/>
      </rPr>
      <t xml:space="preserve">Reporte Sub. Financiera: </t>
    </r>
    <r>
      <rPr>
        <sz val="8"/>
        <color theme="1"/>
        <rFont val="Tahoma"/>
        <family val="2"/>
      </rPr>
      <t xml:space="preserve">El Subdirector Financiero, la tiene en su poder, quien esta realizando las revisiones del caso.
</t>
    </r>
    <r>
      <rPr>
        <b/>
        <sz val="8"/>
        <color theme="1"/>
        <rFont val="Tahoma"/>
        <family val="2"/>
      </rPr>
      <t>Análisis OCI:</t>
    </r>
    <r>
      <rPr>
        <sz val="8"/>
        <color theme="1"/>
        <rFont val="Tahoma"/>
        <family val="2"/>
      </rPr>
      <t xml:space="preserve"> Se evidencia nuevo correo del 29 de septiembre al Subdirector Financiero con reenvío de borrador de Resolución del Comité de Inversiones del Canal, con la actualización respectiva. Sin embargo, no se observa culminación de la acción. De acuerdo con el plazo establecido, se califica la acción como </t>
    </r>
    <r>
      <rPr>
        <b/>
        <sz val="8"/>
        <color theme="1"/>
        <rFont val="Tahoma"/>
        <family val="2"/>
      </rPr>
      <t xml:space="preserve"> "Incumplida".</t>
    </r>
    <r>
      <rPr>
        <sz val="8"/>
        <color theme="1"/>
        <rFont val="Tahoma"/>
        <family val="2"/>
      </rPr>
      <t xml:space="preserve">
</t>
    </r>
  </si>
  <si>
    <r>
      <rPr>
        <b/>
        <sz val="8"/>
        <color theme="1"/>
        <rFont val="Tahoma"/>
        <family val="2"/>
      </rPr>
      <t xml:space="preserve">Reporte Sub. Financiera: </t>
    </r>
    <r>
      <rPr>
        <sz val="8"/>
        <color theme="1"/>
        <rFont val="Tahoma"/>
        <family val="2"/>
      </rPr>
      <t xml:space="preserve">RF
</t>
    </r>
    <r>
      <rPr>
        <b/>
        <sz val="8"/>
        <color theme="1"/>
        <rFont val="Tahoma"/>
        <family val="2"/>
      </rPr>
      <t>Análisis OCI:</t>
    </r>
    <r>
      <rPr>
        <sz val="8"/>
        <color theme="1"/>
        <rFont val="Tahoma"/>
        <family val="2"/>
      </rPr>
      <t xml:space="preserve"> No se pueden evidenciar avances para esta acción, de acuerdo con la acción formulada por la Subdirección Financiera: "Generar actas donde se evidencie el cumplimiento de las observaciones dejadas de la Revisoría Fiscal con sus respectivos soportes. ". Se recomienda a la Subdirección suscribir y remitir las actas que se propuso realizar, para evidenciar las correcciones, subsanaciones o cambios que surgen de los memorandos de la Revisoría Fiscal.  Por lo anterior, se califica como </t>
    </r>
    <r>
      <rPr>
        <b/>
        <sz val="8"/>
        <color theme="1"/>
        <rFont val="Tahoma"/>
        <family val="2"/>
      </rPr>
      <t>"Sin iniciar"</t>
    </r>
    <r>
      <rPr>
        <sz val="8"/>
        <color theme="1"/>
        <rFont val="Tahoma"/>
        <family val="2"/>
      </rPr>
      <t>. Tener en cuenta que el plazo de esta acción.</t>
    </r>
  </si>
  <si>
    <r>
      <rPr>
        <b/>
        <sz val="8"/>
        <color theme="1"/>
        <rFont val="Tahoma"/>
        <family val="2"/>
      </rPr>
      <t xml:space="preserve">Reporte Sub. Financiera: </t>
    </r>
    <r>
      <rPr>
        <sz val="8"/>
        <color theme="1"/>
        <rFont val="Tahoma"/>
        <family val="2"/>
      </rPr>
      <t xml:space="preserve">A continuación se relacionan los avance de actividades del ERP: 
* Se realizó desarrollo, actualización, implementación y ajustes al módulo de financiera totalmente integrado en el ERP del canal. 
* Se realizó la actualización de los módulos de documentación, radicación, pasantes y soporte, en una sola base de datos. 
* Se realizaron ajustes y adiciones de seguridad a todos los módulos los cuales permiten minimizar el riesgo de ataques a nuestro software y bases de datos. 
* Se desarrolló el módulo de simulador de asignación temporales salarial para el área de recursos humanos, el cual permite simular según los honorarios actuales, el nuevo valor asignado con la temporal. Se colocaron perfiles y se integró dentro del ERP y ERPC. 
* Se desarrolló el módulo de preguntas y respuestas para el proceso de asignación salarial, como medio de comunicación entre el contratista y canal capital. 
* Se desarrolló el módulo de preguntas y respuestas para el proceso de solicitudes de derechos de autor, el cuál se llevaba en Excel de forma manual y ahora permite llevar el mismo registro digital, pero controlado por perfiles de acceso y control de la información. 
* Durante los meses del reporte se realizaron 8 reuniones con las áreas funcionales para el seguimiento de las funcionalidades desarrolladas. 
</t>
    </r>
    <r>
      <rPr>
        <b/>
        <sz val="8"/>
        <color theme="1"/>
        <rFont val="Tahoma"/>
        <family val="2"/>
      </rPr>
      <t>Análisis OCI:</t>
    </r>
    <r>
      <rPr>
        <sz val="8"/>
        <color theme="1"/>
        <rFont val="Tahoma"/>
        <family val="2"/>
      </rPr>
      <t xml:space="preserve"> La Subdirección Financiera no remitió ningún soporte de la implementación, a pesar de relacionar en la columna de evidencias "1. Desarrollo de Software y Mantenimiento". Es importante que se adjunten las actas de las reuniones sostenidas con el área de sistemas, como soporte de esta acción de mejora, así como el reporte del desarrollo del ERP (expedido por parte del área de Sistemas), con el fin de validar el avance reportado y terminación de la acción. Por lo anterior, se mantiene la calificación como</t>
    </r>
    <r>
      <rPr>
        <b/>
        <sz val="8"/>
        <color theme="1"/>
        <rFont val="Tahoma"/>
        <family val="2"/>
      </rPr>
      <t xml:space="preserve"> "En Proceso". </t>
    </r>
    <r>
      <rPr>
        <sz val="8"/>
        <color theme="1"/>
        <rFont val="Tahoma"/>
        <family val="2"/>
      </rPr>
      <t xml:space="preserve">
</t>
    </r>
  </si>
  <si>
    <r>
      <rPr>
        <b/>
        <sz val="8"/>
        <color theme="1"/>
        <rFont val="Tahoma"/>
        <family val="2"/>
      </rPr>
      <t xml:space="preserve">Reporte Sub. Financiera: </t>
    </r>
    <r>
      <rPr>
        <sz val="8"/>
        <color theme="1"/>
        <rFont val="Tahoma"/>
        <family val="2"/>
      </rPr>
      <t xml:space="preserve">El procedimiento esta en proceso de revisión para su actualización.
</t>
    </r>
    <r>
      <rPr>
        <b/>
        <sz val="8"/>
        <color theme="1"/>
        <rFont val="Tahoma"/>
        <family val="2"/>
      </rPr>
      <t>Análisis OCI:</t>
    </r>
    <r>
      <rPr>
        <sz val="8"/>
        <color theme="1"/>
        <rFont val="Tahoma"/>
        <family val="2"/>
      </rPr>
      <t xml:space="preserve"> No se pueden evidenciar avances para esta acción, la Subdirección Financiera, no remitió soportes de la revisión del Instructivo. Por lo anterior, se califica como </t>
    </r>
    <r>
      <rPr>
        <b/>
        <sz val="8"/>
        <color theme="1"/>
        <rFont val="Tahoma"/>
        <family val="2"/>
      </rPr>
      <t>"Incumplida"</t>
    </r>
    <r>
      <rPr>
        <sz val="8"/>
        <color theme="1"/>
        <rFont val="Tahoma"/>
        <family val="2"/>
      </rPr>
      <t xml:space="preserve">, de acuerdo con el plazo establecido para culminar la actividad. </t>
    </r>
  </si>
  <si>
    <r>
      <rPr>
        <b/>
        <sz val="8"/>
        <color theme="1"/>
        <rFont val="Tahoma"/>
        <family val="2"/>
      </rPr>
      <t xml:space="preserve">Reporte Sub. Financiera: </t>
    </r>
    <r>
      <rPr>
        <sz val="8"/>
        <color theme="1"/>
        <rFont val="Tahoma"/>
        <family val="2"/>
      </rPr>
      <t xml:space="preserve">a. Si bien el artículo 5 de la Resolución DDC-000001 del 27 de Julio de 2018, dice que el reporte de Operaciones recíprocas debe realizarse dentro de los 12 días hábiles siguientes a la fecha de cierre trimestral consolidado. Solo hasta el día 10 de Junio a las 04:21 pm se recibió por parte de la SHD a través del correo de bogotaconsolida@shd.gov.co la notificación de la fecha de apertura del sistema para el trámite del reporte de las diferencias en las Operaciones Reciprocas. Me permito informar que se realizó el tramite dentro de las fechas establecidas por la SHD (29 de junio 2021). 
</t>
    </r>
    <r>
      <rPr>
        <b/>
        <sz val="8"/>
        <color theme="1"/>
        <rFont val="Tahoma"/>
        <family val="2"/>
      </rPr>
      <t xml:space="preserve">
Análisis OCI:</t>
    </r>
    <r>
      <rPr>
        <sz val="8"/>
        <color theme="1"/>
        <rFont val="Tahoma"/>
        <family val="2"/>
      </rPr>
      <t xml:space="preserve"> Se evidencian dos correos con información de los cierres de los dos primeros trimestres de la vigencia. Sin embargo, no se evidencia el diligenciamiento de las observaciones sobre la gestión de las diferencias presentadas de ninguno de los dos trimestres. Por lo cual, se continúa calificando como </t>
    </r>
    <r>
      <rPr>
        <b/>
        <sz val="8"/>
        <color theme="1"/>
        <rFont val="Tahoma"/>
        <family val="2"/>
      </rPr>
      <t>"Incumplida"</t>
    </r>
    <r>
      <rPr>
        <sz val="8"/>
        <color theme="1"/>
        <rFont val="Tahoma"/>
        <family val="2"/>
      </rPr>
      <t>, hasta tanto no se remitan los soportes de la gestión en el sistema Bogotá Consolida.</t>
    </r>
  </si>
  <si>
    <r>
      <rPr>
        <b/>
        <sz val="8"/>
        <color theme="1"/>
        <rFont val="Tahoma"/>
        <family val="2"/>
      </rPr>
      <t xml:space="preserve">Reporte Sub. Financiera: </t>
    </r>
    <r>
      <rPr>
        <sz val="8"/>
        <color theme="1"/>
        <rFont val="Tahoma"/>
        <family val="2"/>
      </rPr>
      <t xml:space="preserve">El procedimiento de Estados Financieros fue actualizado y publicado el 30 de diciembre de 2021.
</t>
    </r>
    <r>
      <rPr>
        <b/>
        <sz val="8"/>
        <color theme="1"/>
        <rFont val="Tahoma"/>
        <family val="2"/>
      </rPr>
      <t>Análisis OCI:</t>
    </r>
    <r>
      <rPr>
        <sz val="8"/>
        <color theme="1"/>
        <rFont val="Tahoma"/>
        <family val="2"/>
      </rPr>
      <t xml:space="preserve"> En la actualización del procedimiento Estados Financieros, versión 13 del 30/12/2021, no se evidencia la inclusión de la socialización de los lineamientos del proceso contable, que se planteó en la acción de mejora. Adicionalmente, la Subdirección no cargó ningún soporte para la acción. Por lo anterior, se califica como</t>
    </r>
    <r>
      <rPr>
        <b/>
        <sz val="8"/>
        <color theme="1"/>
        <rFont val="Tahoma"/>
        <family val="2"/>
      </rPr>
      <t xml:space="preserve"> "Sin iniciar". </t>
    </r>
  </si>
  <si>
    <r>
      <rPr>
        <b/>
        <sz val="8"/>
        <color theme="1"/>
        <rFont val="Tahoma"/>
        <family val="2"/>
      </rPr>
      <t xml:space="preserve">Reporte Sub. Financiera: </t>
    </r>
    <r>
      <rPr>
        <sz val="8"/>
        <color theme="1"/>
        <rFont val="Tahoma"/>
        <family val="2"/>
      </rPr>
      <t xml:space="preserve">El Catalogo de cuenta de la entidad se encuentra actualizado de acuerdo a la Resolución 212 emitida el 9 de diciembre de 2021.
</t>
    </r>
    <r>
      <rPr>
        <b/>
        <sz val="8"/>
        <color theme="1"/>
        <rFont val="Tahoma"/>
        <family val="2"/>
      </rPr>
      <t>Análisis OCI:</t>
    </r>
    <r>
      <rPr>
        <sz val="8"/>
        <color theme="1"/>
        <rFont val="Tahoma"/>
        <family val="2"/>
      </rPr>
      <t xml:space="preserve"> El reporte realizado por la Subdirección Financiera, no corresponde con la acción planteada, la cual corresponde a " Incluir en la actualización del procedimiento de Estados Financieros la actividad de revisión periódica de las actualizaciones emitidas por la CGN". En la verificación realizada al procedimiento actualizado (versión 13 del 30-12-2021), no se evidencia la inclusión de esta actividad o punto de control. Por lo anterior, se califica como </t>
    </r>
    <r>
      <rPr>
        <b/>
        <sz val="8"/>
        <color theme="1"/>
        <rFont val="Tahoma"/>
        <family val="2"/>
      </rPr>
      <t>"Sin iniciar".</t>
    </r>
  </si>
  <si>
    <r>
      <t xml:space="preserve">Reporte At. Ciudadano: </t>
    </r>
    <r>
      <rPr>
        <sz val="8"/>
        <color theme="1"/>
        <rFont val="Tahoma"/>
        <family val="2"/>
      </rPr>
      <t xml:space="preserve">No se han realizado acciones sobre esta actividad.
</t>
    </r>
    <r>
      <rPr>
        <b/>
        <sz val="8"/>
        <color theme="1"/>
        <rFont val="Tahoma"/>
        <family val="2"/>
      </rPr>
      <t xml:space="preserve">Análisis OCI: </t>
    </r>
    <r>
      <rPr>
        <sz val="8"/>
        <color theme="1"/>
        <rFont val="Tahoma"/>
        <family val="2"/>
      </rPr>
      <t xml:space="preserve">De conformidad con el reporte del área no se han adelantado las actividades formuladas, por lo que la acción se califica con alerta </t>
    </r>
    <r>
      <rPr>
        <b/>
        <sz val="8"/>
        <color theme="1"/>
        <rFont val="Tahoma"/>
        <family val="2"/>
      </rPr>
      <t>"Sin Iniciar"</t>
    </r>
    <r>
      <rPr>
        <sz val="8"/>
        <color theme="1"/>
        <rFont val="Tahoma"/>
        <family val="2"/>
      </rPr>
      <t xml:space="preserve"> y se recomienda al área tener adelantar autoevaluaciones permanentes con el fin de dar cabal cumplimiento a lo programado en las fechas establecidas. </t>
    </r>
  </si>
  <si>
    <r>
      <t xml:space="preserve">Reporte At. Ciudadano: </t>
    </r>
    <r>
      <rPr>
        <sz val="8"/>
        <color theme="1"/>
        <rFont val="Tahoma"/>
        <family val="2"/>
      </rPr>
      <t xml:space="preserve">1. Se adopto en el Comité de Gestión y Desempeño realizado en noviembre del 2021 el Manual del Defensor del Ciudadano como el documento técnico que define las funciones de esta figura en la entidad. 2. Se envió en septiembre un informe a la Gerencia con las recomendaciones sugeridas.
</t>
    </r>
    <r>
      <rPr>
        <b/>
        <sz val="8"/>
        <color theme="1"/>
        <rFont val="Tahoma"/>
        <family val="2"/>
      </rPr>
      <t xml:space="preserve">Análisis OCI: </t>
    </r>
    <r>
      <rPr>
        <sz val="8"/>
        <color theme="1"/>
        <rFont val="Tahoma"/>
        <family val="2"/>
      </rPr>
      <t xml:space="preserve">Se verifica la información remitida por parte del área evidenciando el acta de reunión del 16 de noviembre de 2021 en la que se indica la adopción del Manual Operativo del Defensor del Ciudadano y el informe trimestral a la Gerencia General con las recomendaciones en materia de Atención al Ciudadano con corte a 30 de septiembre de 2021; teniendo en cuenta la fecha establecida, así como los soportes entregados se califica la acción como </t>
    </r>
    <r>
      <rPr>
        <b/>
        <sz val="8"/>
        <color theme="1"/>
        <rFont val="Tahoma"/>
        <family val="2"/>
      </rPr>
      <t xml:space="preserve">"Terminada" </t>
    </r>
    <r>
      <rPr>
        <sz val="8"/>
        <color theme="1"/>
        <rFont val="Tahoma"/>
        <family val="2"/>
      </rPr>
      <t xml:space="preserve"> con estado </t>
    </r>
    <r>
      <rPr>
        <b/>
        <sz val="8"/>
        <color theme="1"/>
        <rFont val="Tahoma"/>
        <family val="2"/>
      </rPr>
      <t>"Abierta"</t>
    </r>
    <r>
      <rPr>
        <sz val="8"/>
        <color theme="1"/>
        <rFont val="Tahoma"/>
        <family val="2"/>
      </rPr>
      <t xml:space="preserve"> de manera que se pueda verificar la implementación de los lineamientos en materia del Defensor del Ciudadano.</t>
    </r>
  </si>
  <si>
    <r>
      <t xml:space="preserve">Reporte G. Documental: </t>
    </r>
    <r>
      <rPr>
        <sz val="8"/>
        <color theme="1"/>
        <rFont val="Tahoma"/>
        <family val="2"/>
      </rPr>
      <t xml:space="preserve">Reunión sobre la herramienta.
</t>
    </r>
    <r>
      <rPr>
        <b/>
        <sz val="8"/>
        <color theme="1"/>
        <rFont val="Tahoma"/>
        <family val="2"/>
      </rPr>
      <t xml:space="preserve">Análisis OCI: </t>
    </r>
    <r>
      <rPr>
        <sz val="8"/>
        <color theme="1"/>
        <rFont val="Tahoma"/>
        <family val="2"/>
      </rPr>
      <t xml:space="preserve">Se procede a la verificación de los soportes remitidos evidenciando un recorte de la citación de la reunión con Sistemas; sin embargo, no se evidencian actas que soporten la ejecución de lo indicado. No se remiten soportes adicionales sobre el avance de la actividad por lo que se mantiene la calificación de la acción con alerta </t>
    </r>
    <r>
      <rPr>
        <b/>
        <sz val="8"/>
        <color theme="1"/>
        <rFont val="Tahoma"/>
        <family val="2"/>
      </rPr>
      <t xml:space="preserve">"Incumplida" </t>
    </r>
    <r>
      <rPr>
        <sz val="8"/>
        <color theme="1"/>
        <rFont val="Tahoma"/>
        <family val="2"/>
      </rPr>
      <t xml:space="preserve">y se recomienda al área adelantar autoevaluación permanente sobre lo formulado de manera que se adelante lo pendiente. </t>
    </r>
  </si>
  <si>
    <r>
      <t xml:space="preserve">Reporte Comunicaciones: </t>
    </r>
    <r>
      <rPr>
        <sz val="8"/>
        <color theme="1"/>
        <rFont val="Tahoma"/>
        <family val="2"/>
      </rPr>
      <t xml:space="preserve">La Coordinación de Prensa y Comunicaciones, en conjunto con la Gerencia de Capital, determinó que debido al origen del canal como empresa no es de obligatorio cumplimiento que el Plan de Comunicaciones se encuentre acorde con los requisitos mínimos establecidos dentro del Manual de Comunicaciones del Distrito Capital. Por tal razón, la Coordinación seguirá rigiéndose de acuerdo con el Plan vigente, cuya actualización se realizó, iniciando la actual administración, en el 2020.
</t>
    </r>
    <r>
      <rPr>
        <b/>
        <sz val="8"/>
        <color theme="1"/>
        <rFont val="Tahoma"/>
        <family val="2"/>
      </rPr>
      <t xml:space="preserve">Análisis OCI: </t>
    </r>
    <r>
      <rPr>
        <sz val="8"/>
        <color theme="1"/>
        <rFont val="Tahoma"/>
        <family val="2"/>
      </rPr>
      <t xml:space="preserve">Se procede a la verificación de los soportes entregados evidenciando el Manual de Comunicaciones actualizado el 11 de diciembre de la vigencia 2020; sin embargo, a la fecha de reporte no se evidencia la socialización del Plan aprobado en el comité directivo o instancia correspondiente. 
Teniendo en cuenta lo anterior, se mantiene la calificación de la acción con alerta </t>
    </r>
    <r>
      <rPr>
        <b/>
        <sz val="8"/>
        <color theme="1"/>
        <rFont val="Tahoma"/>
        <family val="2"/>
      </rPr>
      <t>"Incumplida"</t>
    </r>
    <r>
      <rPr>
        <sz val="8"/>
        <color theme="1"/>
        <rFont val="Tahoma"/>
        <family val="2"/>
      </rPr>
      <t xml:space="preserve"> y se recomienda al área realizar autoevaluaciones permanentes a lo formulado de manera que se adelante lo pendiente y se reporte lo correspondiente durante los seguimientos adelantados por la Oficina de Control Interno. Adicional a lo anterior desde la Oficina de Control Interno de manera Articulada con la coordinación de Comunicaciones se realizará la revisión de las fechas de terminación de las acciones con el fin de ajustarlas a los nuevos lineamientos del Coordinador vinculado en el segundo semestre de la vigencia anterior. </t>
    </r>
  </si>
  <si>
    <r>
      <rPr>
        <b/>
        <sz val="8"/>
        <color theme="1"/>
        <rFont val="Tahoma"/>
        <family val="2"/>
      </rPr>
      <t xml:space="preserve">Reporte Comunicaciones: </t>
    </r>
    <r>
      <rPr>
        <sz val="8"/>
        <color theme="1"/>
        <rFont val="Tahoma"/>
        <family val="2"/>
      </rPr>
      <t xml:space="preserve">Durante el segundo semestre del 2021, la Coordinación de Prensa y Comunicaciones se reunió con la Gerencia para definir el plan para la actualización del manual de comunicaciones para la crisis. Posteriormente, el profesional responsable de las comunicaciones internas de Capital se reunió con cada uno de los representantes de las áreas transversales para identificar los posibles riesgos a lo que  comunicaciones puede anteponerse o debe responder durante una crisis. Con este insumo la Coordinación se encuentra categorizando los datos recolectados para, luego, iniciar con la estructuración y construcción del manual.
</t>
    </r>
    <r>
      <rPr>
        <b/>
        <sz val="8"/>
        <color theme="1"/>
        <rFont val="Tahoma"/>
        <family val="2"/>
      </rPr>
      <t xml:space="preserve">Análisis OCI: </t>
    </r>
    <r>
      <rPr>
        <sz val="8"/>
        <color theme="1"/>
        <rFont val="Tahoma"/>
        <family val="2"/>
      </rPr>
      <t xml:space="preserve">Verificado el soporte remitido por el área se observa un listado de nombres y cargos; sin embargo, no se evidencian soportes de las reuniones adelantadas, así como tampoco se remiten soportes que permitan evidenciar el avance frente a la actualización del documento formulado. Teniendo en cuenta lo anterior, así como la fecha de finalización de la actividad [31-06-2021] se califica la acción con alerta </t>
    </r>
    <r>
      <rPr>
        <b/>
        <sz val="8"/>
        <color theme="1"/>
        <rFont val="Tahoma"/>
        <family val="2"/>
      </rPr>
      <t>"Incumplida"</t>
    </r>
    <r>
      <rPr>
        <sz val="8"/>
        <color theme="1"/>
        <rFont val="Tahoma"/>
        <family val="2"/>
      </rPr>
      <t xml:space="preserve"> y se recomienda al área realizar autoevaluaciones permanentes a lo formulado de manera que se adelante lo pendiente y se reporte lo correspondiente durante los seguimientos adelantados por la Oficina de Control Interno.  Adicional a lo anterior desde la Oficina de Control Interno de manera Articulada con la coordinación de Comunicaciones se realizará la revisión de las fechas de terminación de las acciones con el fin de ajustarlas a los nuevos lineamientos del Coordinador vinculado en el segundo semestre de la vigencia anterior. </t>
    </r>
  </si>
  <si>
    <r>
      <t xml:space="preserve">Reporte G. Documental: </t>
    </r>
    <r>
      <rPr>
        <sz val="8"/>
        <color theme="1"/>
        <rFont val="Tahoma"/>
        <family val="2"/>
      </rPr>
      <t xml:space="preserve">Informe seguimiento al PINAR.
</t>
    </r>
    <r>
      <rPr>
        <b/>
        <sz val="8"/>
        <color theme="1"/>
        <rFont val="Tahoma"/>
        <family val="2"/>
      </rPr>
      <t xml:space="preserve">Análisis OCI: </t>
    </r>
    <r>
      <rPr>
        <sz val="8"/>
        <color theme="1"/>
        <rFont val="Tahoma"/>
        <family val="2"/>
      </rPr>
      <t xml:space="preserve">Verificados los soportes remitidos se evidencia un documento denominado "Informe seguimiento PINAR 2021" en el que se mencionan los proyectos formulados en el PINAR; sin embargo no se desarrolla el seguimiento mencionado, así como tampoco cumple con los mínimos requeridos en la Circular Interna No.024 de 2020 entregada durante diciembre de 2021, al igual que el instructivo de reporte seguimientos OCI. 
Teniendo en cuenta lo anterior, así como la fecha de ejecución programada se mantiene la calificación de la acción con alerta </t>
    </r>
    <r>
      <rPr>
        <b/>
        <sz val="8"/>
        <color theme="1"/>
        <rFont val="Tahoma"/>
        <family val="2"/>
      </rPr>
      <t>"Incumplida"</t>
    </r>
    <r>
      <rPr>
        <sz val="8"/>
        <color theme="1"/>
        <rFont val="Tahoma"/>
        <family val="2"/>
      </rPr>
      <t xml:space="preserve"> y se reitera la recomendación al área adelantar autoevaluación permanente sobre lo formulado de manera que se adelante lo pendiente. </t>
    </r>
  </si>
  <si>
    <r>
      <t xml:space="preserve">Reporte G. Documental: </t>
    </r>
    <r>
      <rPr>
        <sz val="8"/>
        <color theme="1"/>
        <rFont val="Tahoma"/>
        <family val="2"/>
      </rPr>
      <t xml:space="preserve">Se actualizo el documento plan de emergencia y se envió a planeación para su revisión y aprobación.
</t>
    </r>
    <r>
      <rPr>
        <b/>
        <sz val="8"/>
        <color theme="1"/>
        <rFont val="Tahoma"/>
        <family val="2"/>
      </rPr>
      <t xml:space="preserve">Análisis OCI: </t>
    </r>
    <r>
      <rPr>
        <sz val="8"/>
        <color theme="1"/>
        <rFont val="Tahoma"/>
        <family val="2"/>
      </rPr>
      <t xml:space="preserve">Se verifican los soportes entregados evidenciando el Plan de Emergencias, así como el correo de remisión a publicación del 29 de diciembre de 2021, por lo que se mantiene la calificación de la acción con alerta </t>
    </r>
    <r>
      <rPr>
        <b/>
        <sz val="8"/>
        <color theme="1"/>
        <rFont val="Tahoma"/>
        <family val="2"/>
      </rPr>
      <t>"Incumplida"</t>
    </r>
    <r>
      <rPr>
        <sz val="8"/>
        <color theme="1"/>
        <rFont val="Tahoma"/>
        <family val="2"/>
      </rPr>
      <t xml:space="preserve"> hasta la finalización de las actividades formuladas y se reitera la recomendación al área adelantar autoevaluación permanente sobre lo formulado de manera que se adelante lo pendiente. </t>
    </r>
  </si>
  <si>
    <r>
      <t xml:space="preserve">Reporte G. Documental: </t>
    </r>
    <r>
      <rPr>
        <sz val="8"/>
        <color theme="1"/>
        <rFont val="Tahoma"/>
        <family val="2"/>
      </rPr>
      <t xml:space="preserve">Se actualizaron los documentos manual de gestión documental, y el banco terminológico.
</t>
    </r>
    <r>
      <rPr>
        <b/>
        <sz val="8"/>
        <color theme="1"/>
        <rFont val="Tahoma"/>
        <family val="2"/>
      </rPr>
      <t xml:space="preserve">Análisis OCI: </t>
    </r>
    <r>
      <rPr>
        <sz val="8"/>
        <color theme="1"/>
        <rFont val="Tahoma"/>
        <family val="2"/>
      </rPr>
      <t xml:space="preserve">Se evidencia el correo de actualización de los documentos "Manual de Gestión Documental" y "Banco Terminológico", se remite de igual manera el documento de Instructivo de Tablas de Acceso de conformidad con lo formulado; sin embargo, a la fecha de seguimiento aún se encuentra pendiente la actualización de la Caracterización del proceso para poder proceder a la terminación de la acción. 
Teniendo en cuenta lo anterior, se reconocen los avances de ejecución de las actividades, pero se mantiene la calificación con alerta </t>
    </r>
    <r>
      <rPr>
        <b/>
        <sz val="8"/>
        <color theme="1"/>
        <rFont val="Tahoma"/>
        <family val="2"/>
      </rPr>
      <t>"Incumplida"</t>
    </r>
    <r>
      <rPr>
        <sz val="8"/>
        <color theme="1"/>
        <rFont val="Tahoma"/>
        <family val="2"/>
      </rPr>
      <t xml:space="preserve"> y se y se reitera la recomendación al área adelantar autoevaluación permanente sobre lo formulado de manera que se adelante lo pendiente. </t>
    </r>
  </si>
  <si>
    <r>
      <t xml:space="preserve">Reporte G. Documental: </t>
    </r>
    <r>
      <rPr>
        <sz val="8"/>
        <color theme="1"/>
        <rFont val="Tahoma"/>
        <family val="2"/>
      </rPr>
      <t xml:space="preserve">Se realizo seguimiento a las áreas  sobre el diligenciamiento de inventario documental Servicios Administrativos, Sistemas, Secretaria General, Programación y Talento Humano, Área Técnica.
</t>
    </r>
    <r>
      <rPr>
        <b/>
        <sz val="8"/>
        <color theme="1"/>
        <rFont val="Tahoma"/>
        <family val="2"/>
      </rPr>
      <t xml:space="preserve">Análisis OCI: </t>
    </r>
    <r>
      <rPr>
        <sz val="8"/>
        <color theme="1"/>
        <rFont val="Tahoma"/>
        <family val="2"/>
      </rPr>
      <t xml:space="preserve">Se verifican las actas en las que se evidencia la verificación del diligenciamiento del FUID en varias áreas del Canal; sin embargo, de conformidad con lo formulado se hace necesario que se remitan los soportes de la acción "Realizar seguimiento por parte del grupo de Gestión Documental al diligenciamiento del FUID en las áreas misionales" ya que solo se observa el acta con la Coordinación Técnica. 
Teniendo en cuenta lo anterior, se reconocen los avances del área, pero se mantiene la calificación de la acción con alerta </t>
    </r>
    <r>
      <rPr>
        <b/>
        <sz val="8"/>
        <color theme="1"/>
        <rFont val="Tahoma"/>
        <family val="2"/>
      </rPr>
      <t>"Incumplida"</t>
    </r>
    <r>
      <rPr>
        <sz val="8"/>
        <color theme="1"/>
        <rFont val="Tahoma"/>
        <family val="2"/>
      </rPr>
      <t xml:space="preserve"> y se reitera la recomendación al área adelantar autoevaluación permanente sobre lo formulado de manera que se adelante lo pendiente. </t>
    </r>
  </si>
  <si>
    <r>
      <rPr>
        <b/>
        <sz val="8"/>
        <color theme="1"/>
        <rFont val="Tahoma"/>
        <family val="2"/>
      </rPr>
      <t>Reporte Sub. Financiera:</t>
    </r>
    <r>
      <rPr>
        <sz val="8"/>
        <color theme="1"/>
        <rFont val="Tahoma"/>
        <family val="2"/>
      </rPr>
      <t xml:space="preserve"> Se realizaron dos reuniones para iniciar con el reconocimiento de los Derechos Patrimoniales. Reunión del 22 de septiembre: El jefe de Control Interno Néstor Avella, realizó una presentación de la normatividad relacionada con los Derechos Patrimoniales y la importancia de su reconocimiento en la Entidad. Reunión 11 de Octubre Se reviso con cada una de las áreas la participación para generar el reconocimiento de los derechos patrimoniales. Y se acordó una tercera reunión con Secretaría General, Producción y Contabilidad.
</t>
    </r>
    <r>
      <rPr>
        <b/>
        <sz val="8"/>
        <color theme="1"/>
        <rFont val="Tahoma"/>
        <family val="2"/>
      </rPr>
      <t>Análisis OCI:</t>
    </r>
    <r>
      <rPr>
        <sz val="8"/>
        <color theme="1"/>
        <rFont val="Tahoma"/>
        <family val="2"/>
      </rPr>
      <t xml:space="preserve"> No se evidencia ningún soporte de los relacionados. Se recomienda a la Subdirección avanzar con las actividades propuestas, teniendo en cuenta que el plazo definido para su ejecución era el 31/12/2020 y pasó una vigencia adicional, sin evidenciar avance. Por lo anterior, se califica como</t>
    </r>
    <r>
      <rPr>
        <b/>
        <sz val="8"/>
        <color theme="1"/>
        <rFont val="Tahoma"/>
        <family val="2"/>
      </rPr>
      <t xml:space="preserve"> "Incumplida". </t>
    </r>
  </si>
  <si>
    <r>
      <t xml:space="preserve">Reporte Comunicaciones: </t>
    </r>
    <r>
      <rPr>
        <sz val="8"/>
        <color theme="1"/>
        <rFont val="Tahoma"/>
        <family val="2"/>
      </rPr>
      <t xml:space="preserve">Los procedimientos de Comunicación Externa e Interna se encuentran en proceso de actualización. Durante el cuarto trimestre del 2021 se reunió el equipo de la Coordinación de Prensa y Comunicaciones para revisar cada uno de ellos y los flujogramas vigentes e iniciar la actualización. Finalizada esta parte, se concertó una reunión con Planeación para revisar los cambios y continuar con la tarea del Plan. El Área de Planeación envió los documentos editables de los procedimientos con el fin de que quedaran registradas las actualizaciones.  Estamos en espera de un nuevo encuentro con ellos para culminar con el proceso y dar por cumplida la tarea. 
</t>
    </r>
    <r>
      <rPr>
        <b/>
        <sz val="8"/>
        <color theme="1"/>
        <rFont val="Tahoma"/>
        <family val="2"/>
      </rPr>
      <t xml:space="preserve">Análisis OCI: </t>
    </r>
    <r>
      <rPr>
        <sz val="8"/>
        <color theme="1"/>
        <rFont val="Tahoma"/>
        <family val="2"/>
      </rPr>
      <t xml:space="preserve">Verificados los soportes remitidos se evidencia el acta de reunión del 23 de noviembre de 2021 con el establecimiento de compromisos frente a la actualización de los procedimientos de la gestión de comunicaciones; sin embargo, a la fecha de seguimiento no se evidencian avances frente a lo formulado en las actividades del plan. 
Teniendo en cuenta lo anterior, se califica la acción con alerta </t>
    </r>
    <r>
      <rPr>
        <b/>
        <sz val="8"/>
        <color theme="1"/>
        <rFont val="Tahoma"/>
        <family val="2"/>
      </rPr>
      <t>"Incumplida"</t>
    </r>
    <r>
      <rPr>
        <sz val="8"/>
        <color theme="1"/>
        <rFont val="Tahoma"/>
        <family val="2"/>
      </rPr>
      <t xml:space="preserve"> y se recomienda al área realizar autoevaluaciones permanentes a lo formulado de manera que se adelante lo pendiente y se reporte lo correspondiente durante los seguimientos adelantados por la Oficina de Control Interno.  </t>
    </r>
  </si>
  <si>
    <r>
      <t xml:space="preserve">Reporte Comunicaciones: </t>
    </r>
    <r>
      <rPr>
        <sz val="8"/>
        <color theme="1"/>
        <rFont val="Tahoma"/>
        <family val="2"/>
      </rPr>
      <t xml:space="preserve">Aún no se ha comenzado a trabajar en la actualización de la caracterización del proceso Gestión de Comunicaciones.
</t>
    </r>
    <r>
      <rPr>
        <b/>
        <sz val="8"/>
        <color theme="1"/>
        <rFont val="Tahoma"/>
        <family val="2"/>
      </rPr>
      <t xml:space="preserve">Análisis OCI: </t>
    </r>
    <r>
      <rPr>
        <sz val="8"/>
        <color theme="1"/>
        <rFont val="Tahoma"/>
        <family val="2"/>
      </rPr>
      <t xml:space="preserve">Teniendo en cuenta lo mencionado por el área se califica la acción con alerta </t>
    </r>
    <r>
      <rPr>
        <b/>
        <sz val="8"/>
        <color theme="1"/>
        <rFont val="Tahoma"/>
        <family val="2"/>
      </rPr>
      <t>"Sin Iniciar"</t>
    </r>
    <r>
      <rPr>
        <sz val="8"/>
        <color theme="1"/>
        <rFont val="Tahoma"/>
        <family val="2"/>
      </rPr>
      <t xml:space="preserve"> y se recomienda adelantar la revisión permanente de lo formulado, así como de los plazos de ejecución para dar cabal cumplimiento. Adicional a lo anterior desde la Oficina de Control Interno de manera Articulada con la coordinación de Comunicaciones se realizará la revisión de las fechas de terminación y la acción propuesta con el fin de ajustarlas a los nuevos lineamientos del Coordinador vinculado en el segundo semestre de la vigencia anterior. </t>
    </r>
  </si>
  <si>
    <r>
      <rPr>
        <b/>
        <sz val="8"/>
        <color theme="1"/>
        <rFont val="Tahoma"/>
        <family val="2"/>
      </rPr>
      <t xml:space="preserve">Reporte Sub. Financiera: </t>
    </r>
    <r>
      <rPr>
        <sz val="8"/>
        <color theme="1"/>
        <rFont val="Tahoma"/>
        <family val="2"/>
      </rPr>
      <t xml:space="preserve">El procedimiento se cuenta actualizado. El formato AGFF-TE-FT034 se encuentra debidamente actualizado desde el 13 de mayo de 2021.
</t>
    </r>
    <r>
      <rPr>
        <b/>
        <sz val="8"/>
        <color theme="1"/>
        <rFont val="Tahoma"/>
        <family val="2"/>
      </rPr>
      <t>Análisis OCI:</t>
    </r>
    <r>
      <rPr>
        <sz val="8"/>
        <color theme="1"/>
        <rFont val="Tahoma"/>
        <family val="2"/>
      </rPr>
      <t xml:space="preserve"> De conformidad con las actividades planteadas y los indicadores formulados, se observa cumplimiento frente a la actualización del Formato AGFF-TE-FT034 Informe Diario de Tesorería, en el que se dejó la firma de aprobación (verificado en intranet, proceso Gestión Financiera y Facturación). Sin embargo, no se presenta avance frente a la actualización del procedimiento "Inversiones de Tesorería", versión 10 del 30/12/2019 ni tampoco se evidencia el expediente de Comité de Inversiones 2019 actualizado ( ya que no se remitieron soportes y se informó que se habían realizado).  Por lo anterior, se califica </t>
    </r>
    <r>
      <rPr>
        <b/>
        <sz val="8"/>
        <color theme="1"/>
        <rFont val="Tahoma"/>
        <family val="2"/>
      </rPr>
      <t>"Incumplida"</t>
    </r>
    <r>
      <rPr>
        <sz val="8"/>
        <color theme="1"/>
        <rFont val="Tahoma"/>
        <family val="2"/>
      </rPr>
      <t>.   Se recomienda a la Subdirección Financiera verificar que los documentos soporte que cargan, coincidan con los que relaciona en la columna de evidencias y que realmente corresponden a avances del periodo reportado.</t>
    </r>
  </si>
  <si>
    <r>
      <rPr>
        <b/>
        <sz val="8"/>
        <color theme="1"/>
        <rFont val="Tahoma"/>
        <family val="2"/>
      </rPr>
      <t>Reporte Planeación:</t>
    </r>
    <r>
      <rPr>
        <sz val="8"/>
        <color theme="1"/>
        <rFont val="Tahoma"/>
        <family val="2"/>
      </rPr>
      <t xml:space="preserve"> En el mes de diciembre se ajustó la estructura de la matriz de Plan de Acción Institucional y se envió un documento con los lineamientos para la formulación del Plan de Acción Institucional 2022.
</t>
    </r>
    <r>
      <rPr>
        <b/>
        <sz val="8"/>
        <color theme="1"/>
        <rFont val="Tahoma"/>
        <family val="2"/>
      </rPr>
      <t xml:space="preserve">Análisis OCI: </t>
    </r>
    <r>
      <rPr>
        <sz val="8"/>
        <color theme="1"/>
        <rFont val="Tahoma"/>
        <family val="2"/>
      </rPr>
      <t xml:space="preserve">Se evidencia el ajuste de la matriz del plan de acción, y su envío a las diferentes áreas para su consolidación. Sin embargo, en el ajuste no se encontraron algunos de los ítems que se dejaron en la observación y que debían incluirse como: Planes generales de compras y Mapa de riesgos, por lo cual es necesario justificar las razones por las cuáles no se incluirán estos aspectos en la matriz.
Teniendo en cuenta, la fecha propuesta para dar cumplimiento a la acción y lo anteriormente mencionado, se califica como </t>
    </r>
    <r>
      <rPr>
        <b/>
        <sz val="8"/>
        <color theme="1"/>
        <rFont val="Tahoma"/>
        <family val="2"/>
      </rPr>
      <t xml:space="preserve">"En Proceso" </t>
    </r>
    <r>
      <rPr>
        <sz val="8"/>
        <color theme="1"/>
        <rFont val="Tahoma"/>
        <family val="2"/>
      </rPr>
      <t/>
    </r>
  </si>
  <si>
    <r>
      <t xml:space="preserve">Reporte G. Documental: </t>
    </r>
    <r>
      <rPr>
        <sz val="8"/>
        <color theme="1"/>
        <rFont val="Tahoma"/>
        <family val="2"/>
      </rPr>
      <t xml:space="preserve">Se actualizaron los documentos manual de gestión documental, y el banco terminológico.
</t>
    </r>
    <r>
      <rPr>
        <b/>
        <sz val="8"/>
        <color theme="1"/>
        <rFont val="Tahoma"/>
        <family val="2"/>
      </rPr>
      <t xml:space="preserve">Análisis OCI: </t>
    </r>
    <r>
      <rPr>
        <sz val="8"/>
        <color theme="1"/>
        <rFont val="Tahoma"/>
        <family val="2"/>
      </rPr>
      <t xml:space="preserve">De conformidad con el reporte del área y los soportes entregados se evidencia que de 20 documentos mencionados a la fecha se han actualizado cuatro (4) por lo que se recomienda al área continuar con la revisión y actualización de lo correspondiente, teniendo en cuenta lo formulado, así como los plazos establecidos. 
De conformidad con lo anterior, se califica la acción como </t>
    </r>
    <r>
      <rPr>
        <b/>
        <sz val="8"/>
        <color theme="1"/>
        <rFont val="Tahoma"/>
        <family val="2"/>
      </rPr>
      <t>"En Proceso"</t>
    </r>
    <r>
      <rPr>
        <sz val="8"/>
        <color theme="1"/>
        <rFont val="Tahoma"/>
        <family val="2"/>
      </rPr>
      <t>.</t>
    </r>
  </si>
  <si>
    <r>
      <t xml:space="preserve">Reporte G. Documental: </t>
    </r>
    <r>
      <rPr>
        <sz val="8"/>
        <color theme="1"/>
        <rFont val="Tahoma"/>
        <family val="2"/>
      </rPr>
      <t xml:space="preserve">Se actualizo el documento plan de emergencia y se envió a planeación para su revisión y aprobación.
</t>
    </r>
    <r>
      <rPr>
        <b/>
        <sz val="8"/>
        <color theme="1"/>
        <rFont val="Tahoma"/>
        <family val="2"/>
      </rPr>
      <t xml:space="preserve">Análisis OCI: </t>
    </r>
    <r>
      <rPr>
        <sz val="8"/>
        <color theme="1"/>
        <rFont val="Tahoma"/>
        <family val="2"/>
      </rPr>
      <t xml:space="preserve">Se verifican los soportes entregados evidenciando el Plan de Emergencias, así como el correo de remisión a publicación del 29 de diciembre de 2021, por lo que se califica la acción como </t>
    </r>
    <r>
      <rPr>
        <b/>
        <sz val="8"/>
        <color theme="1"/>
        <rFont val="Tahoma"/>
        <family val="2"/>
      </rPr>
      <t>"En Proceso"</t>
    </r>
    <r>
      <rPr>
        <sz val="8"/>
        <color theme="1"/>
        <rFont val="Tahoma"/>
        <family val="2"/>
      </rPr>
      <t xml:space="preserve"> y se recomienda al área adelantar autoevaluación permanente sobre lo formulado de manera que se adelanten las actividades dentro de los plazos establecidos. </t>
    </r>
  </si>
  <si>
    <r>
      <t xml:space="preserve">Reporte G. Documental: </t>
    </r>
    <r>
      <rPr>
        <sz val="8"/>
        <color theme="1"/>
        <rFont val="Tahoma"/>
        <family val="2"/>
      </rPr>
      <t xml:space="preserve">plan de trabajo implementación política de gestión documental.
</t>
    </r>
    <r>
      <rPr>
        <b/>
        <sz val="8"/>
        <color theme="1"/>
        <rFont val="Tahoma"/>
        <family val="2"/>
      </rPr>
      <t xml:space="preserve">Análisis OCI: </t>
    </r>
    <r>
      <rPr>
        <sz val="8"/>
        <color theme="1"/>
        <rFont val="Tahoma"/>
        <family val="2"/>
      </rPr>
      <t xml:space="preserve">Se adelanta la verificación del Plan de Trabajo formulado, el cual tiene fecha previa a la formulación de la actividad por lo que no se tiene en cuenta para el presente seguimiento [mayo 2021] reportando avance del 20% de cumplimiento; sin embargo, es importante que el área realice el análisis de los soportes entregados de manera que estos correspondan al plazo de ejecución formulado, así como la autoevaluación constante que les permita realizar el reporte de los informes de indicadores trimestral en relación al Plan de trabajo.
Teniendo en cuenta lo anterior, se califica la acción con alerta </t>
    </r>
    <r>
      <rPr>
        <b/>
        <sz val="8"/>
        <color theme="1"/>
        <rFont val="Tahoma"/>
        <family val="2"/>
      </rPr>
      <t>"Sin Iniciar"</t>
    </r>
    <r>
      <rPr>
        <sz val="8"/>
        <color theme="1"/>
        <rFont val="Tahoma"/>
        <family val="2"/>
      </rPr>
      <t>.</t>
    </r>
  </si>
  <si>
    <r>
      <t xml:space="preserve">Reporte G. Documental: </t>
    </r>
    <r>
      <rPr>
        <sz val="8"/>
        <color theme="1"/>
        <rFont val="Tahoma"/>
        <family val="2"/>
      </rPr>
      <t xml:space="preserve">Se adelanto el seguimiento a la política de cero papel y se crean los indicadores así como los roles y responsabilidades.
</t>
    </r>
    <r>
      <rPr>
        <b/>
        <sz val="8"/>
        <color theme="1"/>
        <rFont val="Tahoma"/>
        <family val="2"/>
      </rPr>
      <t xml:space="preserve">Análisis OCI: </t>
    </r>
    <r>
      <rPr>
        <sz val="8"/>
        <color theme="1"/>
        <rFont val="Tahoma"/>
        <family val="2"/>
      </rPr>
      <t xml:space="preserve">Se procede a la verificación de los soportes entregados evidenciando que se adelantó la citación de tres (3) reuniones para revisión de la política de cero papel, sin contar con actas que permitan evidenciar su ejecución, se remite durante octubre el informe del primer seguimiento con corte a junio de 2021, por lo que se califica la acción </t>
    </r>
    <r>
      <rPr>
        <b/>
        <sz val="8"/>
        <color theme="1"/>
        <rFont val="Tahoma"/>
        <family val="2"/>
      </rPr>
      <t>"En Proceso"</t>
    </r>
    <r>
      <rPr>
        <sz val="8"/>
        <color theme="1"/>
        <rFont val="Tahoma"/>
        <family val="2"/>
      </rPr>
      <t xml:space="preserve"> y se recomienda al área tener en cuenta lo formulado para adelantar las acciones correspondientes dentro de los plazos establecidos. </t>
    </r>
  </si>
  <si>
    <r>
      <t xml:space="preserve">Reporte G. Documental: </t>
    </r>
    <r>
      <rPr>
        <sz val="8"/>
        <color theme="1"/>
        <rFont val="Tahoma"/>
        <family val="2"/>
      </rPr>
      <t xml:space="preserve">Se realizo mesa de trabajo con el área de correspondencia.
</t>
    </r>
    <r>
      <rPr>
        <b/>
        <sz val="8"/>
        <color theme="1"/>
        <rFont val="Tahoma"/>
        <family val="2"/>
      </rPr>
      <t xml:space="preserve">Análisis OCI: </t>
    </r>
    <r>
      <rPr>
        <sz val="8"/>
        <color theme="1"/>
        <rFont val="Tahoma"/>
        <family val="2"/>
      </rPr>
      <t xml:space="preserve">Se verifica el formato acta de reunión del 23 de septiembre de 2021 mediante la cual se revisaron los formatos, manuales y demás procedimientos referentes a correspondencia, frente a la cual es importante finalizar la recolección de firmas y dar continuidad a lo formulado en el plan dentro de los plazos determinados. Teniendo en cuenta lo anterior, se califica la actividad como </t>
    </r>
    <r>
      <rPr>
        <b/>
        <sz val="8"/>
        <color theme="1"/>
        <rFont val="Tahoma"/>
        <family val="2"/>
      </rPr>
      <t>"En Proceso"</t>
    </r>
    <r>
      <rPr>
        <sz val="8"/>
        <color theme="1"/>
        <rFont val="Tahoma"/>
        <family val="2"/>
      </rPr>
      <t xml:space="preserve">. </t>
    </r>
  </si>
  <si>
    <r>
      <t xml:space="preserve">Reporte G. Documental: </t>
    </r>
    <r>
      <rPr>
        <sz val="8"/>
        <color theme="1"/>
        <rFont val="Tahoma"/>
        <family val="2"/>
      </rPr>
      <t xml:space="preserve">Se realizo avances a la guía de lineamientos de protocolos bioseguridad en el manejo documental .
</t>
    </r>
    <r>
      <rPr>
        <b/>
        <sz val="8"/>
        <color theme="1"/>
        <rFont val="Tahoma"/>
        <family val="2"/>
      </rPr>
      <t xml:space="preserve">Análisis OCI: </t>
    </r>
    <r>
      <rPr>
        <sz val="8"/>
        <color theme="1"/>
        <rFont val="Tahoma"/>
        <family val="2"/>
      </rPr>
      <t xml:space="preserve">Se revisan los soportes remitidos dentro de los cuales se encuentran citaciones sobre los protocolos de seguridad en gestión documental; sin embargo, no se evidencian las actas de reunión, así como tampoco la guía de lineamientos en seguridad. Teniendo en cuenta lo anterior, se califica la acción </t>
    </r>
    <r>
      <rPr>
        <b/>
        <sz val="8"/>
        <color theme="1"/>
        <rFont val="Tahoma"/>
        <family val="2"/>
      </rPr>
      <t>"En Proceso"</t>
    </r>
    <r>
      <rPr>
        <sz val="8"/>
        <color theme="1"/>
        <rFont val="Tahoma"/>
        <family val="2"/>
      </rPr>
      <t xml:space="preserve"> y se recomienda al área adelantar las actividades formuladas soportando lo correspondiente con el fin de evaluar adecuadamente lo realizado.</t>
    </r>
  </si>
  <si>
    <r>
      <t xml:space="preserve">Reporte G. Documental: </t>
    </r>
    <r>
      <rPr>
        <sz val="8"/>
        <color theme="1"/>
        <rFont val="Tahoma"/>
        <family val="2"/>
      </rPr>
      <t xml:space="preserve">Se realizo seguimiento a las áreas  sobre el diligenciamiento de inventario documental Servicios Administrativos, Sistemas, Secretaria General, Programación y Talento Humano, Área Técnica.
Revisión y aprobación TRD.
</t>
    </r>
    <r>
      <rPr>
        <b/>
        <sz val="8"/>
        <color theme="1"/>
        <rFont val="Tahoma"/>
        <family val="2"/>
      </rPr>
      <t xml:space="preserve">Análisis OCI: </t>
    </r>
    <r>
      <rPr>
        <sz val="8"/>
        <color theme="1"/>
        <rFont val="Tahoma"/>
        <family val="2"/>
      </rPr>
      <t xml:space="preserve">Se realiza la verificación de seis (6) áreas como se menciona el reporte, así como de los ejercicios de actualización de las TRD, sin actas soporte. Teniendo en cuenta lo anterior, se califica la acción </t>
    </r>
    <r>
      <rPr>
        <b/>
        <sz val="8"/>
        <color theme="1"/>
        <rFont val="Tahoma"/>
        <family val="2"/>
      </rPr>
      <t>"En Proceso"</t>
    </r>
    <r>
      <rPr>
        <sz val="8"/>
        <color theme="1"/>
        <rFont val="Tahoma"/>
        <family val="2"/>
      </rPr>
      <t xml:space="preserve"> y se recomienda al área adelantar autoevaluación de lo formulado con el fin de dar cabal cumplimiento dentro de los plazos programados. </t>
    </r>
  </si>
  <si>
    <r>
      <t xml:space="preserve">Reporte G. Documental: </t>
    </r>
    <r>
      <rPr>
        <sz val="8"/>
        <color theme="1"/>
        <rFont val="Tahoma"/>
        <family val="2"/>
      </rPr>
      <t xml:space="preserve">Reunión sobre la herramienta.
</t>
    </r>
    <r>
      <rPr>
        <b/>
        <sz val="8"/>
        <color theme="1"/>
        <rFont val="Tahoma"/>
        <family val="2"/>
      </rPr>
      <t xml:space="preserve">Análisis OCI: </t>
    </r>
    <r>
      <rPr>
        <sz val="8"/>
        <color theme="1"/>
        <rFont val="Tahoma"/>
        <family val="2"/>
      </rPr>
      <t xml:space="preserve">Se procede a la verificación de los soportes remitidos evidenciando un recorte de la citación de la reunión con Sistemas; sin embargo, no se evidencian actas que soporten la ejecución de lo indicado. No se remiten soportes adicionales sobre el avance de las actividades formuladas por lo que se califica la acción </t>
    </r>
    <r>
      <rPr>
        <b/>
        <sz val="8"/>
        <color theme="1"/>
        <rFont val="Tahoma"/>
        <family val="2"/>
      </rPr>
      <t xml:space="preserve">"En Proceso" </t>
    </r>
    <r>
      <rPr>
        <sz val="8"/>
        <color theme="1"/>
        <rFont val="Tahoma"/>
        <family val="2"/>
      </rPr>
      <t xml:space="preserve">y se recomienda al área adelantar autoevaluación de lo formulado con el fin de dar cabal cumplimiento dentro de los plazos programados.  </t>
    </r>
  </si>
  <si>
    <r>
      <rPr>
        <b/>
        <sz val="8"/>
        <color theme="1"/>
        <rFont val="Tahoma"/>
        <family val="2"/>
      </rPr>
      <t xml:space="preserve">Reporte Sub. Financiera: </t>
    </r>
    <r>
      <rPr>
        <sz val="8"/>
        <color theme="1"/>
        <rFont val="Tahoma"/>
        <family val="2"/>
      </rPr>
      <t xml:space="preserve">Se crearon carpetas de facturación desde el 08/11/2019, fecha en la cual se inicio con la facturación electrónica y hasta el 31 de diciembre de 2021. Dentro de estas se encuentran las facturas y documentos soporte de las mismas, debidamente caracterizados. (desde la FE1hasta la FE711).
Se crearon carpetas para recibos de caja y notas crédito desde el 02 de marzo de 2020 y hasta el 31 de diciembre de 2021.
</t>
    </r>
    <r>
      <rPr>
        <b/>
        <sz val="8"/>
        <color theme="1"/>
        <rFont val="Tahoma"/>
        <family val="2"/>
      </rPr>
      <t>Análisis OCI:</t>
    </r>
    <r>
      <rPr>
        <sz val="8"/>
        <color theme="1"/>
        <rFont val="Tahoma"/>
        <family val="2"/>
      </rPr>
      <t xml:space="preserve"> No se puede evidenciar el inicio de las acciones establecidas, ya que la Subdirección, aunque relacionó en los soportes, los archivos PDF con la información cargada en los mismos  no es posible verificar el avance en el cumplimiento de las acciones. Por lo anterior, se califica como </t>
    </r>
    <r>
      <rPr>
        <b/>
        <sz val="8"/>
        <color theme="1"/>
        <rFont val="Tahoma"/>
        <family val="2"/>
      </rPr>
      <t xml:space="preserve">"Sin iniciar". </t>
    </r>
  </si>
  <si>
    <r>
      <rPr>
        <b/>
        <sz val="8"/>
        <color theme="1"/>
        <rFont val="Tahoma"/>
        <family val="2"/>
      </rPr>
      <t xml:space="preserve">Reporte Sub. Financiera: </t>
    </r>
    <r>
      <rPr>
        <sz val="8"/>
        <color theme="1"/>
        <rFont val="Tahoma"/>
        <family val="2"/>
      </rPr>
      <t xml:space="preserve">En la presentación de Estados Financieros no se pueden eliminar las cuentas con saldo cero, toda vez que durante la vigencia estas presentaron movimiento.
</t>
    </r>
    <r>
      <rPr>
        <b/>
        <sz val="8"/>
        <color theme="1"/>
        <rFont val="Tahoma"/>
        <family val="2"/>
      </rPr>
      <t xml:space="preserve">
Análisis OCI: </t>
    </r>
    <r>
      <rPr>
        <sz val="8"/>
        <color theme="1"/>
        <rFont val="Tahoma"/>
        <family val="2"/>
      </rPr>
      <t xml:space="preserve">No se puede evidenciar el inicio de las acciones establecidas, ya que la Subdirección no remitió soportes. Nuevamente se recomienda a la Subdirección Financiera revisar cómo quedó la acción planteada </t>
    </r>
    <r>
      <rPr>
        <i/>
        <sz val="8"/>
        <color theme="1"/>
        <rFont val="Tahoma"/>
        <family val="2"/>
      </rPr>
      <t>Revisar la matriz de elaboración de EEFF y ajustarla a las cuentas que se utilizan en el periodo informado.</t>
    </r>
    <r>
      <rPr>
        <sz val="8"/>
        <color theme="1"/>
        <rFont val="Tahoma"/>
        <family val="2"/>
      </rPr>
      <t xml:space="preserve">, para la remisión de los soportes y el reporte de avance. Por lo anterior, se califica como </t>
    </r>
    <r>
      <rPr>
        <b/>
        <sz val="8"/>
        <color theme="1"/>
        <rFont val="Tahoma"/>
        <family val="2"/>
      </rPr>
      <t xml:space="preserve">"Sin iniciar". </t>
    </r>
  </si>
  <si>
    <r>
      <rPr>
        <b/>
        <sz val="8"/>
        <color theme="1"/>
        <rFont val="Tahoma"/>
        <family val="2"/>
      </rPr>
      <t xml:space="preserve">Análisis OCI: </t>
    </r>
    <r>
      <rPr>
        <sz val="8"/>
        <color theme="1"/>
        <rFont val="Tahoma"/>
        <family val="2"/>
      </rPr>
      <t xml:space="preserve">El área no adelanta reporte de avances sobre la ejecución de las acciones formuladas, así como tampoco se adelanta el cargue de soportes para su evaluación la acción se califica con alerta </t>
    </r>
    <r>
      <rPr>
        <b/>
        <sz val="8"/>
        <color theme="1"/>
        <rFont val="Tahoma"/>
        <family val="2"/>
      </rPr>
      <t>"Sin Iniciar"</t>
    </r>
    <r>
      <rPr>
        <sz val="8"/>
        <color theme="1"/>
        <rFont val="Tahoma"/>
        <family val="2"/>
      </rPr>
      <t xml:space="preserve"> y se reitera la recomendación de adelantar las actividades formuladas con el fin de lograr su cabal, así como adelantar el reporte de avances y soportes de conformidad con los lineamientos establecidos en la Circular Interna No. 024 “Formulación, modificación y seguimiento a los Planes de mejoramiento (Institucional y por Procesos) y el seguimiento a los Mapas de riesgos (corrupción y gestión) y al Plan Anticorrupción y de Atención al Ciudadano – PAAC” del 15 de septiembre de 2020.</t>
    </r>
  </si>
  <si>
    <r>
      <t xml:space="preserve">Reporte G. Documental: </t>
    </r>
    <r>
      <rPr>
        <sz val="8"/>
        <color theme="1"/>
        <rFont val="Tahoma"/>
        <family val="2"/>
      </rPr>
      <t xml:space="preserve">plan de trabajo implementación política de gestión documental.
</t>
    </r>
    <r>
      <rPr>
        <b/>
        <sz val="8"/>
        <color theme="1"/>
        <rFont val="Tahoma"/>
        <family val="2"/>
      </rPr>
      <t xml:space="preserve">Análisis OCI: </t>
    </r>
    <r>
      <rPr>
        <sz val="8"/>
        <color theme="1"/>
        <rFont val="Tahoma"/>
        <family val="2"/>
      </rPr>
      <t xml:space="preserve">Se adelanta la verificación del Plan de Trabajo formulado, el cual tiene fecha previa a la formulación de la actividad por lo que no se tiene en cuenta para el presente seguimiento [mayo 2021] reportando avance del 20% de cumplimiento; sin embargo, es importante que el área realice el análisis de los soportes entregados de manera que estos correspondan al plazo de ejecución formulado y al periodo sobre le cual se está adelantando el seguimiento, así como la autoevaluación constante que les permita realizar el reporte de los informes de indicadores trimestral en relación al Plan de trabajo.
Teniendo en cuenta lo anterior, se califica la acción con alerta </t>
    </r>
    <r>
      <rPr>
        <b/>
        <sz val="8"/>
        <color theme="1"/>
        <rFont val="Tahoma"/>
        <family val="2"/>
      </rPr>
      <t>"Sin Iniciar"</t>
    </r>
    <r>
      <rPr>
        <sz val="8"/>
        <color theme="1"/>
        <rFont val="Tahoma"/>
        <family val="2"/>
      </rPr>
      <t>.</t>
    </r>
  </si>
  <si>
    <r>
      <rPr>
        <b/>
        <sz val="8"/>
        <color theme="1"/>
        <rFont val="Tahoma"/>
        <family val="2"/>
      </rPr>
      <t xml:space="preserve">Reporte Sub. Financiera: </t>
    </r>
    <r>
      <rPr>
        <sz val="8"/>
        <color theme="1"/>
        <rFont val="Tahoma"/>
        <family val="2"/>
      </rPr>
      <t xml:space="preserve">En el mes de Julio se envío el informe de activos a la Subdirección Administrativa y no se recibió respuesta con la información solicitada. Se realizó seguimiento telefónico e indicaron que se les olvido realizar la actividad. 
</t>
    </r>
    <r>
      <rPr>
        <b/>
        <sz val="8"/>
        <color theme="1"/>
        <rFont val="Tahoma"/>
        <family val="2"/>
      </rPr>
      <t>Análisis OCI:</t>
    </r>
    <r>
      <rPr>
        <sz val="8"/>
        <color theme="1"/>
        <rFont val="Tahoma"/>
        <family val="2"/>
      </rPr>
      <t xml:space="preserve"> De acuerdo con lo establecido en el Instructivo y ante el reporte de la Subdirección Financiera sin ningún soporte, no es posible verificar el procedimiento de la medición posterior en el Canal y su posterior reconocimiento y revelación en los Estados financieros del Canal. Por lo anterior y ante el continuo incumplimiento extemporáneo de la acción, que, adicionalmente fue establecida desde la vigencia 2016, se califica como</t>
    </r>
    <r>
      <rPr>
        <b/>
        <sz val="8"/>
        <color theme="1"/>
        <rFont val="Tahoma"/>
        <family val="2"/>
      </rPr>
      <t xml:space="preserve"> "Incumplida"</t>
    </r>
    <r>
      <rPr>
        <sz val="8"/>
        <color theme="1"/>
        <rFont val="Tahoma"/>
        <family val="2"/>
      </rPr>
      <t xml:space="preserve"> y se considera pertinente, solicitar el cierre al Jefe de la Oficina de Control Interno, programando la verificación del instructivo para la medición posterior, en la Evaluación de Control Interno Contable de la vigencia 2021.</t>
    </r>
  </si>
  <si>
    <r>
      <rPr>
        <b/>
        <sz val="8"/>
        <color theme="1"/>
        <rFont val="Tahoma"/>
        <family val="2"/>
      </rPr>
      <t>Reporte Sub. Financiera:</t>
    </r>
    <r>
      <rPr>
        <sz val="8"/>
        <color theme="1"/>
        <rFont val="Tahoma"/>
        <family val="2"/>
      </rPr>
      <t xml:space="preserve"> Se realizó una reunión el día 20 de septiembre de 2021 con recursos humanos (Carolina Vargas) y área jurídica (Andrea Sánchez) para revisar el tema y se concluyó que no se realizarán descuentos de contratistas. A partir del mes de septiembre no se tienen descuentos a contratistas.
</t>
    </r>
    <r>
      <rPr>
        <b/>
        <sz val="8"/>
        <color theme="1"/>
        <rFont val="Tahoma"/>
        <family val="2"/>
      </rPr>
      <t xml:space="preserve">Análisis OCI: </t>
    </r>
    <r>
      <rPr>
        <sz val="8"/>
        <color theme="1"/>
        <rFont val="Tahoma"/>
        <family val="2"/>
      </rPr>
      <t xml:space="preserve">Se verifica Balance de prueba del tercer cuatrimestre de la vigencia 2021, en el que se evidencia que no se existe saldo de la cuenta observada. No se soportó reunión con las áreas Jurídica y de Talento Humano, según reporte de la Subdirección Financiera. De acuerdo con el avance remitido y el plazo fijado, se califica como </t>
    </r>
    <r>
      <rPr>
        <b/>
        <sz val="8"/>
        <color theme="1"/>
        <rFont val="Tahoma"/>
        <family val="2"/>
      </rPr>
      <t xml:space="preserve">"En proceso". </t>
    </r>
    <r>
      <rPr>
        <sz val="8"/>
        <color theme="1"/>
        <rFont val="Tahoma"/>
        <family val="2"/>
      </rPr>
      <t xml:space="preserve">Con el fin de que en el próximo seguimiento se anexe el acta de reunión que soporta la decisión de no realizar descuentos a los contratistas del Canal. 
</t>
    </r>
  </si>
  <si>
    <r>
      <t xml:space="preserve">Reporte G. Documental: </t>
    </r>
    <r>
      <rPr>
        <sz val="8"/>
        <color theme="1"/>
        <rFont val="Tahoma"/>
        <family val="2"/>
      </rPr>
      <t xml:space="preserve">Se realiza la herramienta de seguimiento y control para Plan de trabajo según las recomendaciones dadas en la visita de seguimiento del Archivo de Bogotá.
</t>
    </r>
    <r>
      <rPr>
        <b/>
        <sz val="8"/>
        <color theme="1"/>
        <rFont val="Tahoma"/>
        <family val="2"/>
      </rPr>
      <t xml:space="preserve">Análisis OCI: </t>
    </r>
    <r>
      <rPr>
        <sz val="8"/>
        <color theme="1"/>
        <rFont val="Tahoma"/>
        <family val="2"/>
      </rPr>
      <t xml:space="preserve">Se revisa el soporte remitido evidenciando que se formuló el plan de trabajo según las recomendaciones dadas por la visita del archivo Distrital, el cual comienza ejecución en enero de 2022. Teniendo en cuenta lo anterior, se califica la acción como </t>
    </r>
    <r>
      <rPr>
        <b/>
        <sz val="8"/>
        <color theme="1"/>
        <rFont val="Tahoma"/>
        <family val="2"/>
      </rPr>
      <t>"En Proceso"</t>
    </r>
    <r>
      <rPr>
        <sz val="8"/>
        <color theme="1"/>
        <rFont val="Tahoma"/>
        <family val="2"/>
      </rPr>
      <t xml:space="preserve"> y se recomienda al área adelantar autoevaluación de lo formulado con el fin de dar cabal cumplimiento dentro de los plazos programados.  </t>
    </r>
  </si>
  <si>
    <r>
      <t xml:space="preserve">Reporte G. Documental: </t>
    </r>
    <r>
      <rPr>
        <sz val="8"/>
        <color theme="1"/>
        <rFont val="Tahoma"/>
        <family val="2"/>
      </rPr>
      <t xml:space="preserve">Se realizo capacitaciones a todas las áreas en el tema de uso y almacenamiento de documentos electrónicos.
</t>
    </r>
    <r>
      <rPr>
        <b/>
        <sz val="8"/>
        <color theme="1"/>
        <rFont val="Tahoma"/>
        <family val="2"/>
      </rPr>
      <t xml:space="preserve">Análisis OCI: </t>
    </r>
    <r>
      <rPr>
        <sz val="8"/>
        <color theme="1"/>
        <rFont val="Tahoma"/>
        <family val="2"/>
      </rPr>
      <t xml:space="preserve">Se verifica el plan de capacitaciones a realizar entre octubre y noviembre, de 17 jornadas programadas se observan soportes de cinco (5) reuniones adelantadas por el equipo de Gestión Documental. Teniendo en cuenta lo anterior, se califica la acción como </t>
    </r>
    <r>
      <rPr>
        <b/>
        <sz val="8"/>
        <color theme="1"/>
        <rFont val="Tahoma"/>
        <family val="2"/>
      </rPr>
      <t>"En Proceso"</t>
    </r>
    <r>
      <rPr>
        <sz val="8"/>
        <color theme="1"/>
        <rFont val="Tahoma"/>
        <family val="2"/>
      </rPr>
      <t xml:space="preserve"> y se recomienda al área mantener la autoevaluación de lo formulado con el fin de dar cabal cumplimiento a las acciones dentro de los plazos programados.  </t>
    </r>
  </si>
  <si>
    <r>
      <rPr>
        <b/>
        <sz val="8"/>
        <color theme="1"/>
        <rFont val="Tahoma"/>
        <family val="2"/>
      </rPr>
      <t xml:space="preserve">Reporte C. Programación: </t>
    </r>
    <r>
      <rPr>
        <sz val="8"/>
        <color theme="1"/>
        <rFont val="Tahoma"/>
        <family val="2"/>
      </rPr>
      <t xml:space="preserve">Se realizaron reuniones para la revisión del documento e inclusión de elementos solicitados en el marco del hallazgo. De igual manera se realizó la solicitud de modificación a planeación.
</t>
    </r>
    <r>
      <rPr>
        <b/>
        <sz val="8"/>
        <color theme="1"/>
        <rFont val="Tahoma"/>
        <family val="2"/>
      </rPr>
      <t xml:space="preserve">Análisis OCI: </t>
    </r>
    <r>
      <rPr>
        <sz val="8"/>
        <color theme="1"/>
        <rFont val="Tahoma"/>
        <family val="2"/>
      </rPr>
      <t xml:space="preserve">Se verifican los soportes remitidos evidenciando acta del 28 de diciembre de 2021 en la que se registra el inicio de la revisión del documento de "Gestión de programación para el servicio de televisión", así como de otros soportes que no se tienen en cuenta para el presente seguimiento teniendo en cuenta que el corte del seguimiento es a 31 de diciembre de 2021. Teniendo en cuenta lo anterior, se califica la acción como </t>
    </r>
    <r>
      <rPr>
        <b/>
        <sz val="8"/>
        <color theme="1"/>
        <rFont val="Tahoma"/>
        <family val="2"/>
      </rPr>
      <t>"En Proceso"</t>
    </r>
    <r>
      <rPr>
        <sz val="8"/>
        <color theme="1"/>
        <rFont val="Tahoma"/>
        <family val="2"/>
      </rPr>
      <t xml:space="preserve"> y se recomienda al área tener en cuenta los cortes de los seguimientos para el reporte de las evidencias de ejecución.</t>
    </r>
  </si>
  <si>
    <r>
      <t xml:space="preserve">Reporte OCI: </t>
    </r>
    <r>
      <rPr>
        <sz val="8"/>
        <color theme="1"/>
        <rFont val="Tahoma"/>
        <family val="2"/>
      </rPr>
      <t xml:space="preserve">Para el presente seguimiento no se han adelantado las acciones formuladas, estas se programarán en el Plan Anual de Auditoría de la vigencia 2022. Teniendo en cuenta lo anterior, la acción se califica con alerta </t>
    </r>
    <r>
      <rPr>
        <b/>
        <sz val="8"/>
        <color theme="1"/>
        <rFont val="Tahoma"/>
        <family val="2"/>
      </rPr>
      <t>"Incumplida"</t>
    </r>
    <r>
      <rPr>
        <sz val="8"/>
        <color theme="1"/>
        <rFont val="Tahoma"/>
        <family val="2"/>
      </rPr>
      <t>.</t>
    </r>
  </si>
  <si>
    <t>Análisis del seguimiento</t>
  </si>
  <si>
    <r>
      <rPr>
        <b/>
        <sz val="8"/>
        <color theme="1"/>
        <rFont val="Tahoma"/>
        <family val="2"/>
      </rPr>
      <t xml:space="preserve">Reporte Sistemas: </t>
    </r>
    <r>
      <rPr>
        <sz val="8"/>
        <color theme="1"/>
        <rFont val="Tahoma"/>
        <family val="2"/>
      </rPr>
      <t xml:space="preserve">La programación de actividades de la política de gobierno digital se encuentra mapeada en la hoja de ruta del PETI 2021-2024 en la hoja ruta estratégica del mismo archivo, de igual forma en el plan de acción institucional de los anexos realizados para la formulación, esta al detalle las actividades para la ejecución del PETI, Plan de Seguridad y Privacidad de la Información y el Plan de tratamientos de riesgos de seguridad y privacidad de la información. Desde el área de sistemas se diseño y formuló de esa manera la ejecución de la implementación de la Política de Gobierno Digital.
</t>
    </r>
    <r>
      <rPr>
        <b/>
        <sz val="8"/>
        <color theme="1"/>
        <rFont val="Tahoma"/>
        <family val="2"/>
      </rPr>
      <t xml:space="preserve">Análisis OCI: </t>
    </r>
    <r>
      <rPr>
        <sz val="8"/>
        <color theme="1"/>
        <rFont val="Tahoma"/>
        <family val="2"/>
      </rPr>
      <t>De lo reportado y documentos remitidos para este seguimiento se da cuenta la programación de actividades de la política de gobierno digital tiene contemplado indicadores del habilitador transversal "arquitectura". No hay referencia a los otros dos habilitadores referenciados en la observación de auditoria ("Seguridad de la información” y “Servicios ciudadanos digitales"). Por lo anterior se califica con la alerta de "</t>
    </r>
    <r>
      <rPr>
        <b/>
        <sz val="8"/>
        <color theme="1"/>
        <rFont val="Tahoma"/>
        <family val="2"/>
      </rPr>
      <t>Incumplida"</t>
    </r>
  </si>
  <si>
    <r>
      <t xml:space="preserve">Reporte At. Ciudadano: </t>
    </r>
    <r>
      <rPr>
        <sz val="8"/>
        <color theme="1"/>
        <rFont val="Tahoma"/>
        <family val="2"/>
      </rPr>
      <t xml:space="preserve">1. El contrato para la adquisición de señalización en Braille se suscribió en octubre y se encuentra en proceso de elaboración, para el presente mes se estarán finalizando. De igual manera se realizó el autodiagnóstico de espacios físicos con el área de Servicios Administrativos identificando las mejoras que deben realizarse, las cuales fueron enviadas a las directivas en el mes de diciembre. 
2. Se encuentra en proceso de elaboración por parte del proveedor un aviso hablador en la entrada de la entidad con los horarios de atención y los requisitos para acceder a los servicios. 
3. Se adquirió el Jivo Chat en versión pro lo que permite la medición de los tiempos en este canal, esto se puede evidenciar en los informes de PQRS donde se detalla esta información. 
4.  Se encuentra en proceso de elaboración por parte del proveedor una cartelera y/o aviso hablador en la oficina de Atención al Ciudadano con la Política de Tratamiento de Datos Personales. 
5. Se realizó en el mes de noviembre dos capacitaciones en temas de atención al ciudadano al personal que cumple las funciones de aseo y vigilancia. 
6. Se realizó la solicitud a Recursos Humanos y en respuesta se realizó calificación de competencias con el SENA. 
7. Se envió en septiembre un informe a la gerencia con las recomendaciones sugeridas.
</t>
    </r>
    <r>
      <rPr>
        <b/>
        <sz val="8"/>
        <color theme="1"/>
        <rFont val="Tahoma"/>
        <family val="2"/>
      </rPr>
      <t xml:space="preserve">Análisis OCI: </t>
    </r>
    <r>
      <rPr>
        <sz val="8"/>
        <color theme="1"/>
        <rFont val="Tahoma"/>
        <family val="2"/>
      </rPr>
      <t xml:space="preserve">De conformidad con los soportes remitidos se evidencian los avances frente a lo formulado, se evidencia el informe a gerencia con corte a 30 de septiembre de 2021, así como la solicitud al área de Recursos Humanos de la evaluación de competencias y respuesta a la misma. Teniendo en cuenta lo anterior, así como las fechas de ejecución de las actividades se califican con alerta </t>
    </r>
    <r>
      <rPr>
        <b/>
        <sz val="8"/>
        <color theme="1"/>
        <rFont val="Tahoma"/>
        <family val="2"/>
      </rPr>
      <t>"Incumplida"</t>
    </r>
    <r>
      <rPr>
        <sz val="8"/>
        <color theme="1"/>
        <rFont val="Tahoma"/>
        <family val="2"/>
      </rPr>
      <t xml:space="preserve"> y se recomienda al área dar continuidad a lo formulado para dar cabal cumplimiento a las   actividades concernientes a mejorar el acceso a la información de la entidad para  las personas en condición de discapacidad de acuerdo con el diagnóstico de lo determinado en la NTC 6047 y Ley 1618 de 2013. </t>
    </r>
  </si>
  <si>
    <r>
      <t xml:space="preserve">Análisis OCI: </t>
    </r>
    <r>
      <rPr>
        <sz val="8"/>
        <color theme="1"/>
        <rFont val="Tahoma"/>
        <family val="2"/>
      </rPr>
      <t xml:space="preserve">No se recibió reporte del área ni soportes. Por lo anterior se califica con alerta de </t>
    </r>
    <r>
      <rPr>
        <b/>
        <sz val="8"/>
        <color theme="1"/>
        <rFont val="Tahoma"/>
        <family val="2"/>
      </rPr>
      <t xml:space="preserve">"Incumplida"·. </t>
    </r>
    <r>
      <rPr>
        <sz val="8"/>
        <color theme="1"/>
        <rFont val="Tahoma"/>
        <family val="2"/>
      </rPr>
      <t xml:space="preserve">Se recuerda al área la obligación de reportar el cumplimiento a las acciones formuladas en los planes de mejoramiento. </t>
    </r>
  </si>
  <si>
    <r>
      <t xml:space="preserve">Análisis OCI: </t>
    </r>
    <r>
      <rPr>
        <sz val="8"/>
        <color theme="1"/>
        <rFont val="Tahoma"/>
        <family val="2"/>
      </rPr>
      <t xml:space="preserve">No se recibió reporte del área ni soportes. Por lo anterior se mantiene la calificación con alerta </t>
    </r>
    <r>
      <rPr>
        <b/>
        <sz val="8"/>
        <color theme="1"/>
        <rFont val="Tahoma"/>
        <family val="2"/>
      </rPr>
      <t xml:space="preserve">"Sin Iniciar". </t>
    </r>
    <r>
      <rPr>
        <sz val="8"/>
        <color theme="1"/>
        <rFont val="Tahoma"/>
        <family val="2"/>
      </rPr>
      <t xml:space="preserve">Se recuerda al área la obligación de reportar el cumplimiento a las acciones formuladas en los planes de mejoramiento. </t>
    </r>
  </si>
  <si>
    <t>Debido al ajuste llevados a cabo al proceso producto de la pandemia, no se contó con una herramienta que permitiera determinar los documentos mínimos con los que debe contar una auditoría lo que generó que estos documentos no fueran suscritos en el desarrollo de las respectivas auditorías.</t>
  </si>
  <si>
    <r>
      <rPr>
        <b/>
        <sz val="8"/>
        <color theme="1"/>
        <rFont val="Tahoma"/>
        <family val="2"/>
      </rPr>
      <t xml:space="preserve">Evaluación Auditoría: </t>
    </r>
    <r>
      <rPr>
        <sz val="8"/>
        <color theme="1"/>
        <rFont val="Tahoma"/>
        <family val="2"/>
      </rPr>
      <t>se evidencia para las auditorías: “Proyecto 79 - Desarrollo de la infraestructura técnica, plataforma tecnológica OTT, digitalización y memoria digital audiovisual” y “Proyecto 7505 Fortalecimiento de la creación y cocreación de contenidos multiplataforma en ciudadanía, cultura y educación”, la falta del documento CCSE-FT-018 “Evaluación Auditoría”; sin embargo, se explica que el documento fue entregado para diligenciar al área encargada y esta nunca lo remitió devuelta diligenciado a la Oficina de Control Interno.</t>
    </r>
  </si>
  <si>
    <r>
      <t xml:space="preserve">Análisis OCI: </t>
    </r>
    <r>
      <rPr>
        <sz val="8"/>
        <color theme="1"/>
        <rFont val="Tahoma"/>
        <family val="2"/>
      </rPr>
      <t xml:space="preserve">No se recibió reporte del área ni soportes, adicional a lo anterior verificada la Intranet se evidencia que aún no se ha concluido la actualización del procedimiento . Por lo anterior se mantiene la calificación </t>
    </r>
    <r>
      <rPr>
        <b/>
        <sz val="8"/>
        <color theme="1"/>
        <rFont val="Tahoma"/>
        <family val="2"/>
      </rPr>
      <t xml:space="preserve">"En Proceso". </t>
    </r>
    <r>
      <rPr>
        <sz val="8"/>
        <color theme="1"/>
        <rFont val="Tahoma"/>
        <family val="2"/>
      </rPr>
      <t xml:space="preserve">Se recuerda al área la obligación de reportar el cumplimiento a las acciones formuladas en los planes de mejoramiento. </t>
    </r>
  </si>
  <si>
    <t>Auditoria - Artículo No. 4 del Decreto 371 de 2010, Participación ciudadana y Control Social.</t>
  </si>
  <si>
    <t xml:space="preserve">Al momento de la formulación del Plan de Implementación de la PIPC, algunas áreas manifestaron la necesidad de realizar modificaciones o suprimir algunas acciones consignadas debido a la incapacidad para ejecutarlas. Por tal razón, fue necesario realizar cambios en las acciones previamente diseñadas, lo cual desencadena la inconsistencia entre el Plan de Implementación y el Documento de Política. </t>
  </si>
  <si>
    <t xml:space="preserve">Realizar la actualización y publicación de la versión 3.0 de la Política Institucional de Participación Ciudadana. </t>
  </si>
  <si>
    <t>Documento de Política actualizado/Documento de política destinado a actualización</t>
  </si>
  <si>
    <t>Definir un plan de implementación o documento equivalente, del menú participa en la página web de Canal Capital.</t>
  </si>
  <si>
    <t>Planeación Estratégica.
Producción.</t>
  </si>
  <si>
    <t>Se han identificado acciones para la actualización del menú participa desde el área de Planeación, sin embargo, se identifica la necesidad de construir un plan estructurado para avanzar y mantener actualizada la información de dicha sección en la página web.</t>
  </si>
  <si>
    <t xml:space="preserve">Incorporar en el lineamiento de información del botón de transparencia (EPLE-GU-002) la revisión a la estructura y contenidos del Menú Participa. </t>
  </si>
  <si>
    <t>Lineamiento revisado y actualizado/Lineamiento programado para revisar y actualizar</t>
  </si>
  <si>
    <t>Ajustar la información publicada en la página web de Canal Capital según lo estandarizado en el anexo 2 de la Resolución 1519 de 2020.</t>
  </si>
  <si>
    <t xml:space="preserve">En primera instancia, durante el primer semestre de 2021, se realizó la actulización de estructura y contenidos según lineamientos técnicos de MinTIC para la gestión de la página web y botón de transparencia. Es importante anotar que la página y sus contenidos todavía se encuentran en proceso de actualización por lo que algunos elementos de contenido y estructura todavía no se ven reflejados. </t>
  </si>
  <si>
    <t xml:space="preserve">Revisar los contenidos del Botón de Transparencia de acuerdo con la observaciones realizadas y solicitar las respectivas actualizaciones a los dueños de la información. </t>
  </si>
  <si>
    <t>Revisión realizada/Revisión programada</t>
  </si>
  <si>
    <t xml:space="preserve">Se cuenta con la Estrategia formulada, sin embargo la misma no se encuentra estandarizada. </t>
  </si>
  <si>
    <t xml:space="preserve">Estandarización de la Estrategia de Rendición de Cuentas Institucional de acuerdo al manual para el control de documentos y realizar el registro correspondiente en el listado maestro de documentos. </t>
  </si>
  <si>
    <t>Estandarización de la estrategia realizada /Estandarización de la estrategia programada</t>
  </si>
  <si>
    <t xml:space="preserve">La herramienta de seguimiento a la implementación de la Política Institucional de Participación Ciudadana, está incompleta, falta incluir 5 acciones, a las cuáles se les debe realizar seguimiento.
Las acciones definidas en la PIPC para la estrategia número 5, no corresponden a las acciones que se asociaron en la herramienta de seguimiento.
</t>
  </si>
  <si>
    <t xml:space="preserve">Publicar la Estrategia de Rendición de Cuentas en la intranet institucional, registrar la ErdC en el listado maestro de documentos, ajustar y estandarizar el encabezado del documento. 
</t>
  </si>
  <si>
    <t>Auditoria al Proceso Gestión de los Recursos y Administración de la Información - Servicios Administrativos</t>
  </si>
  <si>
    <t xml:space="preserve">Actualizar el documento CARACTERIZACIÓN DE GESTIÓN DE RECURSOS Y ADMINISTRACIÓN DE INFORMACIÓN – AGRI-CR-001 – V6: Logos, la Fase de planear, hacer y Requisitos de la Norma.
Actualizar el documento PARÁMETROS PARA ASIGNACIÓN DE VIDA ÚTIL Y NUEVOS VALORES A EQUIPOS DEPRECIADOS – AGRI-SA-IN-001: Logos, actualizar según el capítulo 4 “Permanencia de los bienes y su medición posterior” del Manual de Bienes, Resolución 001 de 2019.
</t>
  </si>
  <si>
    <t>Gestión de Recursos y Administración de la Información - Servicios Administrativos</t>
  </si>
  <si>
    <t>Para el documento CARACTERIZACIÓN DE GESTIÓN DE RECURSOS Y ADMINISTRACIÓN DE INFORMACIÓN – AGRI-CR-001 – V6:, el área de servicios administrativos no verificó su contenido debido a que no se encuentra dentro sus procesos especificos dado que, el documento pertenece a la Subdirección Administrativa.
Para el documento PARÁMETROS PARA ASIGNACIÓN DE VIDA ÚTIL Y NUEVOS VALORES A EQUIPOS DEPRECIADOS – AGRI-SA-IN-001 no se realizó la actualización dado que, será reemplazado por el documento AGRI-SA-IN-002 INSTRUCTIVO PARA LA MEDICION POSTERIOR DE LOS BIENES DE CANAL CAPITAL.</t>
  </si>
  <si>
    <t xml:space="preserve">Solicitar la actualización del documento CARACTERIZACIÓN DE GESTIÓN DE RECURSOS Y ADMINISTRACIÓN DE INFORMACIÓN – AGRI-CR-001 – V6: en conjunto con la Subdirección Administrativa.
Solicitar la eliminación del documento PARÁMETROS PARA ASIGNACIÓN DE VIDA ÚTIL Y NUEVOS VALORES A EQUIPOS DEPRECIADOS – AGRI-SA-IN-001: Logos, actualizar según el capítulo 4 “Permanencia de los bienes y su medición posterior” del Manual de Bienes, Resolución 001 de 2019 </t>
  </si>
  <si>
    <t>Documento solicitado / Documento actualizado o eliminado</t>
  </si>
  <si>
    <t>Identificación de hechos generadores de riesgo de daño de equipos y pérdida de equipos, que deben incluirse en la matriz de riesgos del área de Servicios Administrativos, para su debida gestión.</t>
  </si>
  <si>
    <t>Debido al alto flujo de movimientos existe la posibilidad de pérdida de los bienes, al no notificarse
oportunamente estos movimientos por las áreas misionales dado la complijidad de su operación.</t>
  </si>
  <si>
    <t>Realizar una reunión con un representante del área de planeación con el fin de actualizar la matriz de riesgos del área para incluir el riesgo encontrado en la auditoria.</t>
  </si>
  <si>
    <t>Reunión realizada / Matriz actualizada</t>
  </si>
  <si>
    <t>Formular indicadores que midan el desempeño de funciones claves que realiza el área de Servicios Administrativos para medir el cumplimiento del objetivo del proceso, y no solo de proyectos puntuales.</t>
  </si>
  <si>
    <t>Los indicadores actuales no están acorde al objetivo del proceso dado que, no eran medibles en el tiempo.</t>
  </si>
  <si>
    <t>Realizar una reunión con un representante del área de planeación con el fin de cambiar los indicadores del área para que logren medir el cumplimiento del objetivo del proceso</t>
  </si>
  <si>
    <t>Reunión realizada / indicadores actualizados</t>
  </si>
  <si>
    <t xml:space="preserve">
•	Se incumple con la actividad No 1 del procedimiento Ingreso de Bienes – AGRI-SA-PD-002 V7, donde se solicita para el ingreso de todos los bienes, 6 documentos, que no todos los bienes los reportan.
•	Se incumple con la actividad No 1 del Procedimiento Baja de bienes AGRI-SA-PD-009 V12, no se adjuntó para todos los memorandos de solicitud de elementos para dar de baja, el formato AGRI-SA-FT-050 PLANILLA DE VERIFICACIÓN DE ELEMENTOS PARA PROCESO DE BAJA.
•	Es importante dejar evidencia de la actividad No 2 del Procedimiento Baja de bienes AGRI-SA-PD-009 V12, “Realizar la inspección física de los bienes a dar de baja y confirmar que sean los mismos incluidos en el formato AGRI-SA-FT-050, esta inspección se debe realizar con el acompañamiento de una persona delegada por el responsable del reporte” Debe incluirse en el procedimiento, cómo se dejará constancia de esta actividad.
•	Para la actividad No 6 del Procedimiento Baja de bienes AGRI-SA-PD-009 V12, no se indicó en la Resolución interna 135 de 2020 el destino final de los bienes: si serán para la venta, donación o destrucción.
•	En la actividad No 10 del Procedimiento Baja de bienes AGRI-SA-PD-009 V12, en el acta de comité de inventarios del 26/11/2020 no se refleja el destino final definido para los bienes y tampoco se estableció en la Resolución interna 135 de 2020. 
•	No se evidencia el acta que se indica en el Artículo 1. De la Resolución Interna 135 de 2020 “Por medio de la cual se autoriza realizar la baja de los bienes inservibles o no utilizables de Propiedad, Planta y Equipo de Canal Capital”
•	No se evidencia el acta que se indica en el Artículo 2. De la Resolución Interna 135 de 2020 “Por medio de la cual se autoriza realizar la baja de los bienes inservibles o no utilizables de Propiedad, Planta y Equipo de Canal Capital”
•	No se evidencia el acta de destrucción que se deja como constancia de la extinción total del software que se indica indicado en la pág. 128 del Manual de bienes de la Resolución 001 de 2019: Software tipificado como inservible.
</t>
  </si>
  <si>
    <t xml:space="preserve">Para el procedimiento Ingreso al Almacén: No discrimina la clasificación de los bienes que por su naturaleza se da, en lo particular, aqueillos que son ingresados al almacén como consumo y consumo controlado que no requieren de una medida de vida útil.
Debido a que no se realiza frecuentemente procesos de baja en la entidad, el personal encargado desconociía los formatos y actas requeridas para realizar el proceso de baja, el cual no se había realizado durante esta administración
</t>
  </si>
  <si>
    <t>1. Actualizar el procedimiento Ingreso al Almacén – AGRI-SA-PD-002 V7.
2. Actualizar el procedimiento AGRI-SA-PD-009 BAJA DE BIENES.
3. Actualizar el formato AGRI-SA-FT-050 PLANILLA DE VERIFICACIÓN DE ELEMENTOS PARA PROCESO DE BAJA.</t>
  </si>
  <si>
    <t>Procedimientos solicitados / Procedimientos actualizados</t>
  </si>
  <si>
    <t xml:space="preserve">El valor en letras de los comprobantes de ingreso no está siendo diligenciado. </t>
  </si>
  <si>
    <t>El botón de "son" valor en letras de los comprobantes de ingreso al almacén se encuentra deshabilitado dado que, no es relevante esta información</t>
  </si>
  <si>
    <t>1. Solicitar al proveedor del sistema de Inventarios Kardex que retire la casilla "Son" la cual corresponde al valor en letras de los movimientos que se realizan en el sistema (Entradas, salidas, traslados)
2. Puesta en funcionamiento de la solicitud realizada.</t>
  </si>
  <si>
    <t>Solicitud realizada / Puesta en funcionamiento</t>
  </si>
  <si>
    <t xml:space="preserve">No se suscribió entre Canal Capital y la empresa PCSHEK tecnología y servicios S.A.S. un contrato para realizar la gestión de los bienes catalogados como residuos tipificados, bienes inservibles, obsoletos y/o no utilizables dados de baja por Canal Capital mediante Resolución No 135 de 2020.  </t>
  </si>
  <si>
    <t>El Comité de Inventarios no se asesoró con el área jurídica del canal para reconocer las acciones pertinenentes a la disposición final de los bienes con la empresa que realizó está actividad.</t>
  </si>
  <si>
    <t>1. Realizar una reunión con la coordinadora del área Jurídica del canal con el fin de aclarar el proceso de contratación cuando se realice baja de bienes mediante empresas gestoras que no tengan convenio con la entidad.</t>
  </si>
  <si>
    <t>Reunión solicitada / Reunión realizada</t>
  </si>
  <si>
    <t xml:space="preserve">a) 3 bienes se encontraron en ubicaciones diferentes a las relacionadas en el inventario. Equipos con placas: 1001632, 1001815 y 1002245.
b) Reubicación de placas de los bienes tipo switchs, transmisores, generadores de caracteres y servidores, que se almacenan uno encima de otro, equipos con placa: 1002238, 1006079, 1002237 y 1001814.
c)  Cambio de placas de bienes, que se encuentran en parte o totalmente borrosas: Bienes con placas 1001771, 1001772, 1001773, 1001774, 1001814, 1001785, 1003493, equipo de cómputo del servidor 1001815. Y bienes sin placa que deben ser identificados: Equipos de las imágenes 20 a la 25 – sin placa.
d) Identificar los bienes que forman parte de un sistema completo, cuyos elementos se encuentran en diferentes áreas del Canal, y los cuales no pudieron ser verificados en la inspección física en su totalidad. Bienes con placas: 1001836, 1001841, 1002224
</t>
  </si>
  <si>
    <t>A pesar de realizar capacitaciones con el personal autorizado para reportar los movimientos y de haber simplificado el proceso de reporte de traslados de bienes, las áreas aún no cumplen al 100% de esta actividad.
En todas las ocasiones se realiza la plaquetización antes de instalar los equipos lo que hace que se puede tapar las placa instalada una ves el área competente realiza la puesta en funcionamiento del equipo.</t>
  </si>
  <si>
    <t>a) Realizar una capacitación con el personal autorizado para realizar movimiento o traslado de equipos en Canal Capital.
B) Hacer una reunión de socialización entre el área de Servicios Administrativos para realizar la reubicación de placas, cambio de placas borrosas y estandarizar en lo posible, el lugar de las placas de inventarios.
C) Identificar los bienes que hacen parte de un sistema completo y plaquetizarlos de manera integral dentro de la Toma Física de Inventarios 2021.</t>
  </si>
  <si>
    <t>Reuniones realizada / actividades ejecutadas</t>
  </si>
  <si>
    <t xml:space="preserve">Verificar el uso y estado de los equipos con placas 1001633 y 1001431 por parte de los responsables de estos, para evitar detrimentos patrimoniales ya que son equipos que tienen una vida útil limitada y que pueden generar el riesgo de pérdida de información de Canal Capital. Verificar la opción de usar el equipo con placa  1001633 en el área de producción y/o técnica  o de  trasladarlo al área de Sistemas. </t>
  </si>
  <si>
    <t>Producción de televisión - Área técnica.
Gestión de Recursos y Administración de la Información - Sistemas.</t>
  </si>
  <si>
    <t xml:space="preserve">El equipo  sistema de almacenamiento  de placa 1001633 marca HP STORAGE WORKS MSL2024, está actualmente aislado dentro de flujo de trabajo, debido  a que el servidor de almacenamiento al que se encontraba vinculado ha venido presentando alarmas constantes  en  sus componentes físicos (hardware) y su sistema operativo (software), fallas que pese a acciones de tipo correctivo ejecutadas sobre el servidor no han resultado satisfactorias, en consecuencia a manera de contingencia se rediseñó el flujo de trabajo mientras se adelanta la adquirió del servidor de almacenamiento correspondiente y se retoma el flujo de trabajo habitual. </t>
  </si>
  <si>
    <t xml:space="preserve">Incorporar el equipo con placa 1001633 (librería de LTO marca HP, ref. C7976A 6 LTO6 en el flujo de trabajo actual del canal de manera tal que actúe como complemento de la infraestructura técnica de aplacamiento de la entidad. </t>
  </si>
  <si>
    <t>número de actividades realizadas/número de actividades propuestas</t>
  </si>
  <si>
    <t>Determinar qué proceso administrativo se realizará con el camión de placas BLC450. El cual se encuentra dañado desde el mes de noviembre del año 2018.</t>
  </si>
  <si>
    <t>El área no tenía conocimiento que el camión de apoyo de placa BLC 450 se encontraba fuera de funcionamiento, por tal razón, no se había informado al Comité de Inventarios.</t>
  </si>
  <si>
    <t>1. Elevar la consulta al Grupo de Gestión de Bienes o como se llegue a denominar mediante una reunión.
2. Ejecutar la decisión tomada por el Grupo de Gestión de Bienes o como se llegue a denominar.</t>
  </si>
  <si>
    <t>Reuniones realizadas / actividades ejecutadas</t>
  </si>
  <si>
    <t>Inconsistencias entre las actas de entrega que soportan la salida y entrega de los equipos celulares con placas 1005708, 1005710, 1005711, 1005712 y 1005707, y el reporte de equipos que tiene el área de Servicios Administrativos. Encontrando diferencias, entre las personas que realmente tienen los equipos.</t>
  </si>
  <si>
    <t>Las áreas autorizadas para reportan la entrada y salida de los equipos del canal, no informaron los movimientos internos realizados al área de Servicios Administrativos.</t>
  </si>
  <si>
    <t>Realizar una capacitación con el personal autorizado para realizar movimiento o traslado de equipos en Canal Capital con el fin de recordar el proceso de entrada y salida de equipos de las instalaciones.</t>
  </si>
  <si>
    <t xml:space="preserve">a)  Corregir en la Resolución Interna 081 de 2021, el año de la Resolución 001 de 2011 (año correcto 2019), citada el parágrafo 2 del Artículo 15.
b) Incluir en la Resolución Interna 081 de 2021, en el artículo 2 del Capítulo 1: Roles y Responsabilidades, dentro de la Dimensión Gestión con Valores para Resultados - Política de Fortalecimiento organizacional y simplificación de procesos, la Gestión de Recursos Físicos y Servicios Internos.
c) El CIGD debe definir las funciones que estarán a cargo del Grupo de Apoyo de bienes o como llegue a denominarse y los miembros que integrarán este grupo.
</t>
  </si>
  <si>
    <t>Gestión de Recursos y Administración de la Información - Servicios Administrativos.
Planeación Estratatégica.</t>
  </si>
  <si>
    <t>La dinamica operacional del CIGD genera conflicto con el Comité de Inventarios y su operación.
Él área no identificó el cambio normativo que se realizó dado que, no se socializó a tiempo por parte de los responsables.</t>
  </si>
  <si>
    <t>a) Solicitar mediante correo electrónico a un representante de planeación para que se ajuste la Resolución 081 de 2021 en el paragrafo 2 del articulo 15.
b) Realizar una Resolución que defina las funciones del Grupo de Apoyo de Bienes o como llegue a denominarse así como los roles y responsabilidades de los mismos.</t>
  </si>
  <si>
    <t>Visita Archivo Distrital - 2021</t>
  </si>
  <si>
    <t>Incluir en el Plan Institucional de Capacitación las temáticas de gestión documental de forma específica, de la misma manera las jornadas requeridas,  teniendo en cuenta que en el plan institucional de formación y capacitación de la vigencia 2020 de la entidad no se contemplaron capacitaciones específicas en gestión documental.</t>
  </si>
  <si>
    <t>No se incluyeron las capacitaciones en PIC, sin embargo, Se desarrollaron capacitaciones en materia de gestión documental en cumplimiento a la normatividad vigente.</t>
  </si>
  <si>
    <t>1. Realizar un cronograma de capacitación interno en el area de Gestión Documental 
2. Realizar solicitud a talento humano para su inclusión en el Plan Institucional de Capacitación.</t>
  </si>
  <si>
    <t>Subdirector  Administrativo</t>
  </si>
  <si>
    <t>Líder de Gestión documental</t>
  </si>
  <si>
    <t>Realizar una revisión detallada para obtener la medición en metros lineales de los archivos de gestión, teniendo en cuenta que en el formulario EAGED se reportó que Capital contaba con 168 ML y 0 GB almacenados en los archivos de gestión, información que en visita de seguimiento no pudo verificarse por razón que la entidad no cuenta con los inventarios documentales, donde se pueda corroborar la información.</t>
  </si>
  <si>
    <t>No se encontraba consolidada la información de inventarios de la entidad.</t>
  </si>
  <si>
    <t>1. Realizar Diagnostico del archivo de gestión a cada una de las áreas 
2. Realizar plan de trabajo para la elaboración de inventarios en archivos de gestión</t>
  </si>
  <si>
    <t>2.4</t>
  </si>
  <si>
    <t xml:space="preserve">Es necesario implementar un plan de trabajo para la consolidación de los inventarios documentales de los archivos de gestión de la entidad. </t>
  </si>
  <si>
    <t>1. Realizar un plan de trabajo para consolidar los inventarios documentales.
2. Seguimiento semestral a las áreas sobre el inventario documental del archivo de gestión.</t>
  </si>
  <si>
    <t>2.5</t>
  </si>
  <si>
    <t>El banco terminológico, debe ser aprobado por la instancia competente de acuerdo con la naturaleza de la entidad y contar con el acto administrativo por el cual se aprueba el instrumento y publicar el Banco Terminológico con la finalidad que sirva como instrumento normalizador para la denominación de series, subseries y tipos documentales que se reflejen en procesos, procedimientos y demás documentos del Sistema de Gestión Documental.</t>
  </si>
  <si>
    <t>El Banco terminológico no se ha presentado al Comité Institucional de Desarrollo y Desempeño, teniendo en cuenta que es un instrumento ligado a la actualización de Tablas de Retención Documental que se encuentra en proceso de actualización.</t>
  </si>
  <si>
    <t xml:space="preserve">1. Realizar la revisión y actualización del banco terminológico.
2. Presentar a aprobación del Líder de Gestión Documental. 
3. Elaborar el acto administrativo de adopción del banco terminológico  para que sea aprobado por el CIGD y realizar publicación.
4.Socializar el documento. </t>
  </si>
  <si>
    <t>2.8</t>
  </si>
  <si>
    <t>Generar seguimientos periódicos al Cronograma de etapas del convenio [Transferencias secundarias], verificando que se adelanten las actividades de selección, disposición final, transferencias secundarias y eliminación, propias del ciclo de vida de los documentos en aplicación de Tablas de Valoración – TVD.</t>
  </si>
  <si>
    <t>Teniendo en cuenta la emergencia sanitaria por COVID-19 en el año 2020, no se tuvo acceso  a las instalaciones del Archivo de Bogotá.</t>
  </si>
  <si>
    <t>Es necesaria la elaboración de los procedimientos de Planeación y Producción [Teniendo en cuenta las operaciones de gestión documental y los trámites a cargo de la entidad].</t>
  </si>
  <si>
    <t>No se tenían identificados los tramites de planeación y producción documental en la entidad.</t>
  </si>
  <si>
    <t xml:space="preserve">1. Elaborar el procedimiento de planeación y producción documental
2. Realizar una mesa de trabajo con el profesional en gestión documental para aprobar el procedimiento.
3. Enviar a planeación Procedimiento para su aprobación y publicación.
4. Socializar el documento adoptado.
</t>
  </si>
  <si>
    <t>No se evidencian programas de mantenimiento e inspección de instalaciones [Teniendo en cuenta la limpieza de instalaciones y estantería con un producto que no incremente la humedad ambiental]</t>
  </si>
  <si>
    <t>No se tenia contemplado programa de mantenimiento e inspección de instalaciones ya que nuestro archivo central esta tercer izado y es donde se encuentra el mayor volumen documental de la entidad.</t>
  </si>
  <si>
    <t xml:space="preserve">1. Construir e implementar el programa de mantenimiento e inspección de instalaciones.
2. Enviar a planeación para su aprobación y publicación.
3. Socializar el programa de mantenimiento e inspección.
4. Hacer seguimiento semestral. </t>
  </si>
  <si>
    <t>Definir estrategias de difusión para la apropiación de la historia institucional, aprovechando los espacios de la inducción y reinducción.</t>
  </si>
  <si>
    <t>En la actualidad en las inducciones y reinducciones realizadas por el canal no se tiene incluido  temas relacionados con la historia institucional.</t>
  </si>
  <si>
    <t>1. Solicitar la inclusión en el PIC un espacio de capacitación, en donde se incluyan temas de apropiación de la historia institucional desde la gestión documental, de igual manera en los espacios de inducción y reinducción.</t>
  </si>
  <si>
    <r>
      <t xml:space="preserve">
1.Cumplir con las actividades  y plan de trabajo del convenio. 
2.Realizar Seguimiento trimestral de acuerdo  al cronograma del convenio interadministrativo  suscrito el 13 septiembre de 2021. 
3.Solicitar el concepto técnico al Archivo Bogotá sobre la recepción de las unidades audiovisuales en su estado natural como transferencia secundaria.</t>
    </r>
    <r>
      <rPr>
        <sz val="8"/>
        <color rgb="FFFF0000"/>
        <rFont val="Tahoma"/>
        <family val="2"/>
      </rPr>
      <t xml:space="preserve"> </t>
    </r>
    <r>
      <rPr>
        <sz val="8"/>
        <color theme="1"/>
        <rFont val="Tahoma"/>
        <family val="2"/>
      </rPr>
      <t xml:space="preserve">
</t>
    </r>
  </si>
  <si>
    <t>1. A través del formato de seguimiento a free press que tenemos listo para presentar ante la Oficina de Planeación para su oficialización; allí el jefe de prensa irá consignando los registros y evidencias. 
2. Rastreo a través de la plataforma Google (medios digitales), en físico (periódicos y revistas), videos, fotografías y/o audios facilitados por los periodistas de los medios o tomados por el jefe de prensa (radio, televisión). 
3. Reporte que envíe la SCRD desde el momento en que tengan contratado el servicio de monitoreo (esta acción está sujeta a que la Secretaría contrate los servicios, de lo contrario se reportará la información a través de los dos primeros sistemas.</t>
  </si>
  <si>
    <t>RESUMEN TERCER SEGUIMIENTO DE 2021</t>
  </si>
  <si>
    <t>Analisis del seguimiento</t>
  </si>
  <si>
    <t>(Nombre Jefe Oficina de Control Interno)</t>
  </si>
  <si>
    <t>PRIMER SEGUIMIENTO DE 2022</t>
  </si>
  <si>
    <t>Auditoria al proceso de producción de televisión</t>
  </si>
  <si>
    <t>Es importante realizar revision y ajuste a los: procedimientos asociados a la caracterización de proceso, en el procedimiento de autopromociones, en el formato de autorizacion para uso nombre e imagen dentro de una producción audiovisual y en el manual de produccion, teniendo en cuenta las debilidades detectas e informadas.</t>
  </si>
  <si>
    <t>Producción de Televisión (Misional)</t>
  </si>
  <si>
    <t>*Los aspectos tenidos en cuenta para el diseño y análisis de los procesos difieren de la técnica conocida y solicitada por Control Interno.
*Falta de alertas por parte de Planeación ante los posibles incumplimiento de los estándares técnicos definidos por la Entidad y los solicitados por Control Interno.
*Falta de estándares por parte de Planeación, que definan con claridad los aspectos que deben tenerse en cuenta en el diseño de la caracterización del proceso.
*Información desactualizada en el manual general de producción</t>
  </si>
  <si>
    <t>1. Realizar la revisión y actualización del procedimiento de autopromociones con el acompañamiento de planeación.
2. Realizar la revisión del "formato de autorización para uso nombre e imagen dentro de una producción audiovisual" con la participación de los equipos de producción (autopromociones, digital, proyectos estrategicos, proyectos informativos, transmisiones y Cultura, Ciudadania y Educación - CCE). Finalizada la revisión e identificadas las mejoras, solicitar la validación del contenido por parte del abogado de derechos de autor del área juridica. Posteriormente solicitar la validación y modificación en la intranet por parte de Planeación.
3. Realizar la revisión y actualización del Manual General de Producción en los aspectos mencionados en el informe. Una vez se encuentre la versión actualizada del manual se gestionará la publicación en la intranet.</t>
  </si>
  <si>
    <t>Documentos actualizados</t>
  </si>
  <si>
    <t xml:space="preserve">*Coordinador de producción
*Lideres de los equipos de producción </t>
  </si>
  <si>
    <t xml:space="preserve">*Coordinador de producción
*Profesional Universitario de producción
*Profesional Universitario de ventas y mercadeo
*Responsable del equipo de autopromos
*Equipo de entregables
*Lideres de los equipos de producción </t>
  </si>
  <si>
    <t>Se encontró oportunidades de mejora en la construccion, seguimiento, reporte y evaluacion de los indicadores y riesgos del proceso de produccion de television. De seis grupos de trabajo en la caracterizacion solo uno cuenta con indicadores de gestion</t>
  </si>
  <si>
    <t>*Falta de alertas por parte de Planeación ante los posibles incumplimiento en la definición de indicadores y su relación con el plan estrategico y la caracterización del proceso
*Falta de estándares por parte de Planeación, que definan con claridad los aspectos que deben tenerse en cuenta en el diseño de indicadores respecto al alcance de la caracterización del proceso.</t>
  </si>
  <si>
    <t>1. Realizar la revisión de la bateria de indicadores del plan estratégico de Capital respecto a los posibles indicadores que puedan ser diseñados alineados con el producción de contenidos y a los equipos de producción definidos en el alcance de la caracterización del proceso. Esta revisión se realizará con el acompañamiento del equipo de Planeación por cuanto la plataforma estrategia es diseñada por esta instancias
2.Realizar la revisión y actualización del mapa de riesgos de gestión y corrupción del proceso de producción, para la vigencia 2022, con el acompañamiento de Planeación y con base en los lineamientos definidos por dicha instancia y el DAFP.</t>
  </si>
  <si>
    <t>Bateria de indicador actualizada
Mapa de riesgos de gestión y mapa de riesgos de corrupción actualizada</t>
  </si>
  <si>
    <t>*Coordinador de producción
*Profesional Universitario de producción
*Lideres de los equipos de producción</t>
  </si>
  <si>
    <t>Se pudo evidenciar posibilidad de mejora en la gestion del archivo del proceso de produccion de television en particular lo relacionado con los libros de produccion al ser uno de los productos del proceso, teniendo en cuenta las debilidadas señalas en el informe.</t>
  </si>
  <si>
    <t>*Falta de acompañamiento y socialización a todos los equipos de trabajo de producción para el buen manejo archivos digitales
*Errores en el cumplimiento de los lineamientos de archivo digital</t>
  </si>
  <si>
    <t>Solicitar al equipo de Gestión Documental reuniones de acompañamiento y capacitación para la revisión del archivo digital del equipo de entregables y de esta manera realizar los ajustes a que haya lugar. De igual manera revisar la información asociada al archivo de entregables que se encuentra descrita en el Manual General de Producción y realizar los ajustes a que haya lugar.</t>
  </si>
  <si>
    <t>Soporte de las reuniones realizadas o correos electrónico de revisión o ajustes de la información
Manual General de Producción actualizado</t>
  </si>
  <si>
    <t>*Lideres de los equipos de producción involucrados
*Equipo de gestión documental</t>
  </si>
  <si>
    <t>*Equipo de entregables
*Lideres de los equipos de producción 
*Equipo de gestión documental</t>
  </si>
  <si>
    <t xml:space="preserve">Existe debilidad en la gestion contractual desde el proceso de produccion de television por:
• Debilidades en el archivo de los productos entregados por los contratistas. 
• No se evidenció en los expedientes contractuales digitales de la actas de aprobacion de póliza de seguros, es necesaria revisar su aplicación o retiro del sistema de gestión
• De conformidad con las clausulas contractuales no se evidenció en los expedientes contractuales los informes finales de supervision. 
</t>
  </si>
  <si>
    <t xml:space="preserve">Debilidades en la gestión documental de la ejecución de los contratos </t>
  </si>
  <si>
    <t xml:space="preserve">1. Adelantar capacitación en lo relacionado con las actividades de gestión documental de los expedientes contractuales. 2. Emitir Circular sobre como se recibiran los informes de supervisión y la actividad de archivo que realizará la Coordinación sobre los mismos. 3.Expedir Circular que indique cuando se utilizara el formato denominado Acta  aprobación de pólizas.     </t>
  </si>
  <si>
    <t>Total actividades efectuadas/Total actividades programadas</t>
  </si>
  <si>
    <t>Coordinadora Área Jurídica</t>
  </si>
  <si>
    <t>Coordinadora Area Jurídica</t>
  </si>
  <si>
    <t xml:space="preserve">Se evidencia una necesidad en fortalecer la gestión de la supervisión en razón a: 
• La verificacion del soporte de pago de la seguridad social para el pago del contratista en el contrato 566 de 2020, no cumplió con los criterios definidos en la normatividad vigente. 
• El seguimiento a la ejecución del contrato teniendo en cuenta el cambio en la forma de pago del contrato 601 de 2020.
• Al cumplimiento de lineamientos en el archivo digital en el Contrato 588 de 2020
• La información publicada en el Secop presenta diferencias con los demás documentos asociados a la ejecución contractual.
</t>
  </si>
  <si>
    <t>Debilidades en la supervisión</t>
  </si>
  <si>
    <t>Adelantar capacitación en lo relacionado con las actividades de supervisión</t>
  </si>
  <si>
    <t>Total capacitaciones efectuadas/Total capacitaciones programadas</t>
  </si>
  <si>
    <t xml:space="preserve">Henry  Beltran </t>
  </si>
  <si>
    <t xml:space="preserve">no aplica </t>
  </si>
  <si>
    <r>
      <t xml:space="preserve">Reporte Juridica: </t>
    </r>
    <r>
      <rPr>
        <sz val="8"/>
        <color theme="1"/>
        <rFont val="Tahoma"/>
        <family val="2"/>
      </rPr>
      <t xml:space="preserve">No se ha iniciado las actividades propuestas para el hallazgo indicado con ocasión de la auditoria realizada. 
</t>
    </r>
    <r>
      <rPr>
        <b/>
        <sz val="8"/>
        <color theme="1"/>
        <rFont val="Tahoma"/>
        <family val="2"/>
      </rPr>
      <t xml:space="preserve">Analisis OCI:  </t>
    </r>
    <r>
      <rPr>
        <sz val="8"/>
        <color theme="1"/>
        <rFont val="Tahoma"/>
        <family val="2"/>
      </rPr>
      <t xml:space="preserve">Conforme a la fecha programada para el cumplimiento de la accion y a lo reportado por el area se califica con alerta de </t>
    </r>
    <r>
      <rPr>
        <b/>
        <sz val="8"/>
        <color theme="1"/>
        <rFont val="Tahoma"/>
        <family val="2"/>
      </rPr>
      <t xml:space="preserve">Sin iniciar. </t>
    </r>
    <r>
      <rPr>
        <sz val="8"/>
        <color theme="1"/>
        <rFont val="Tahoma"/>
        <family val="2"/>
      </rPr>
      <t xml:space="preserve">Se recuerda al area tener presente la fecha de la accion para llevar a cabo las gestiones necesarias para el cumplimiento. </t>
    </r>
  </si>
  <si>
    <t>2. Correos electrónicos de revisión del Procedimiento Disciplinario.</t>
  </si>
  <si>
    <t>Correos electrónicos de revisión del Procedimiento Disciplinario.</t>
  </si>
  <si>
    <t>Evidencias de reuniones y capacitaciones</t>
  </si>
  <si>
    <r>
      <rPr>
        <b/>
        <sz val="8"/>
        <color theme="1"/>
        <rFont val="Tahoma"/>
        <family val="2"/>
      </rPr>
      <t xml:space="preserve">Reporte Juridica: </t>
    </r>
    <r>
      <rPr>
        <sz val="8"/>
        <color theme="1"/>
        <rFont val="Tahoma"/>
        <family val="2"/>
      </rPr>
      <t xml:space="preserve">El grupo de abogados que actualmente está manejando los procesos de Control Interno Disciplinario ha llevado a cabo reuniones para realizar el seguimiento a los procesos, verificar plazos y términos teniendo en cuenta la entrada vigencia de la Ley 1952 de 2019 y adicionalmente, han asistido a las capacitaciones programadas por la Dirección Distrital de Asuntos Displinarios
Con ocasión de las nuevas disposiciones de la Dirección Distrital de Asuntos Disciplinarios respecto de las solicitudes de creación, modificación o eliminación de usuarios SID y otras observaciones, informadas mediante el oficio de radicado extermo 2-2022-1201 del 2 de febrero, se está tomando las acciones necesarias para retomar los trámites solicitados al 31 de diciembre de 2021 relacionados con la creación de implicados en el Sistema de Información Disciplinaria y los usuarios nuevos que se requieran con ocasión de la estructuración del Grupo Formal de Control Interno Disciplinario.
</t>
    </r>
    <r>
      <rPr>
        <b/>
        <sz val="8"/>
        <color theme="1"/>
        <rFont val="Tahoma"/>
        <family val="2"/>
      </rPr>
      <t xml:space="preserve">Analisis OCI: </t>
    </r>
    <r>
      <rPr>
        <sz val="8"/>
        <color theme="1"/>
        <rFont val="Tahoma"/>
        <family val="2"/>
      </rPr>
      <t xml:space="preserve">SI bien se ha adelantado gestiones para llevar a cabo el cumplimiento de la accion formulada, se recuerda al area que el producto esperado en esta accion es el reporte del indicador correspondiente al area de planeacion. Por lo anterior se espera para los proximos seguimientos el envio de la hoja de vida de indicador y sus constancia de envio a planeacion. Asi las cosas y en consideracion al esfuerzo desplegado y a la fecha programada se califica </t>
    </r>
    <r>
      <rPr>
        <b/>
        <sz val="8"/>
        <color theme="1"/>
        <rFont val="Tahoma"/>
        <family val="2"/>
      </rPr>
      <t xml:space="preserve">en proceso. </t>
    </r>
  </si>
  <si>
    <t>No hay soportes</t>
  </si>
  <si>
    <r>
      <rPr>
        <b/>
        <sz val="8"/>
        <color theme="1"/>
        <rFont val="Tahoma"/>
        <family val="2"/>
      </rPr>
      <t xml:space="preserve">Reporte OCI: </t>
    </r>
    <r>
      <rPr>
        <sz val="8"/>
        <color theme="1"/>
        <rFont val="Tahoma"/>
        <family val="2"/>
      </rPr>
      <t xml:space="preserve">No se tiene avances en el cumplimiento de las actividades formuladas. Debido a la fecha programada se califica con alerta de </t>
    </r>
    <r>
      <rPr>
        <b/>
        <sz val="8"/>
        <color theme="1"/>
        <rFont val="Tahoma"/>
        <family val="2"/>
      </rPr>
      <t xml:space="preserve">Sin iniciar. </t>
    </r>
  </si>
  <si>
    <t>Correos electronicos dirigidos a: 
- Planeacion para la publicación del documento plan individual de auditoria,
- Planeación solicitando la actualización del plan invidual de auditoria</t>
  </si>
  <si>
    <r>
      <rPr>
        <b/>
        <sz val="8"/>
        <color theme="1"/>
        <rFont val="Tahoma"/>
        <family val="2"/>
      </rPr>
      <t xml:space="preserve">Reporte OCI: </t>
    </r>
    <r>
      <rPr>
        <sz val="8"/>
        <color theme="1"/>
        <rFont val="Tahoma"/>
        <family val="2"/>
      </rPr>
      <t xml:space="preserve">En el primer trimestre de la vigencia se adelantaron las actividades formuladas llevando a cabo el cumplimiento de la acción. Por tal razon se da como </t>
    </r>
    <r>
      <rPr>
        <b/>
        <sz val="8"/>
        <color theme="1"/>
        <rFont val="Tahoma"/>
        <family val="2"/>
      </rPr>
      <t xml:space="preserve">terminada. </t>
    </r>
  </si>
  <si>
    <t xml:space="preserve">Correos electronicos dirigidos a: 
- Planeacion para la creación del documento listado de documentos de auditoria ,
</t>
  </si>
  <si>
    <r>
      <rPr>
        <b/>
        <sz val="8"/>
        <color theme="1"/>
        <rFont val="Tahoma"/>
        <family val="2"/>
      </rPr>
      <t xml:space="preserve">Reporte OCI: </t>
    </r>
    <r>
      <rPr>
        <sz val="8"/>
        <color theme="1"/>
        <rFont val="Tahoma"/>
        <family val="2"/>
      </rPr>
      <t>En el primer trimestre de la vigencia se adelantaron las actividades formuladas llevando a cabo el cumplimiento de la acción.</t>
    </r>
    <r>
      <rPr>
        <b/>
        <sz val="8"/>
        <color theme="1"/>
        <rFont val="Tahoma"/>
        <family val="2"/>
      </rPr>
      <t xml:space="preserve">. </t>
    </r>
    <r>
      <rPr>
        <sz val="8"/>
        <color theme="1"/>
        <rFont val="Tahoma"/>
        <family val="2"/>
      </rPr>
      <t xml:space="preserve">Se avisa que falta el soporte de la socializacion del documento creado. Por tal razon se deja calificada </t>
    </r>
    <r>
      <rPr>
        <b/>
        <sz val="8"/>
        <color theme="1"/>
        <rFont val="Tahoma"/>
        <family val="2"/>
      </rPr>
      <t xml:space="preserve">en proceso. </t>
    </r>
  </si>
  <si>
    <t xml:space="preserve">Se ejecutaron las actividades formuladas en el plan. </t>
  </si>
  <si>
    <r>
      <t xml:space="preserve">Reporte At. Ciudadano: </t>
    </r>
    <r>
      <rPr>
        <sz val="8"/>
        <color theme="1"/>
        <rFont val="Tahoma"/>
        <family val="2"/>
      </rPr>
      <t xml:space="preserve">Se realizó un informe con las recomendaciones sugeridas el cual es presentado por la Secretaria General en reuniones con Gerencia.
</t>
    </r>
    <r>
      <rPr>
        <b/>
        <sz val="8"/>
        <color theme="1"/>
        <rFont val="Tahoma"/>
        <family val="2"/>
      </rPr>
      <t xml:space="preserve">Análisis OCI: </t>
    </r>
    <r>
      <rPr>
        <sz val="8"/>
        <color theme="1"/>
        <rFont val="Tahoma"/>
        <family val="2"/>
      </rPr>
      <t xml:space="preserve">Se verifica el informe remitido a Gerencia con el resumen de las PQRS recibidas, informe de tiempos de respuesta y recomendaciones frente a las quejas recibidas con lo que se hace implementación de algunos lineamientos sobre el Defensor del Ciudadano. De conformidad con lo anterior, se mantiene la calificación de la acción como </t>
    </r>
    <r>
      <rPr>
        <b/>
        <sz val="8"/>
        <color theme="1"/>
        <rFont val="Tahoma"/>
        <family val="2"/>
      </rPr>
      <t xml:space="preserve">"Terminada" </t>
    </r>
    <r>
      <rPr>
        <sz val="8"/>
        <color theme="1"/>
        <rFont val="Tahoma"/>
        <family val="2"/>
      </rPr>
      <t xml:space="preserve">y se procede al cierre de la misma. </t>
    </r>
  </si>
  <si>
    <t xml:space="preserve">1. Informe Secretaria general de marzo 2022. </t>
  </si>
  <si>
    <t xml:space="preserve">1. Fotos
2. Informe secretaria general de marzo 2022. </t>
  </si>
  <si>
    <t xml:space="preserve">No se presentan soportes para el primer seguimiento al plan de la vigencia 2022. </t>
  </si>
  <si>
    <r>
      <t xml:space="preserve">Reporte At. Ciudadano: </t>
    </r>
    <r>
      <rPr>
        <sz val="8"/>
        <color theme="1"/>
        <rFont val="Tahoma"/>
        <family val="2"/>
      </rPr>
      <t xml:space="preserve">Respecto a esta acción no se ha realizado ningun avance.
</t>
    </r>
    <r>
      <rPr>
        <b/>
        <sz val="8"/>
        <color theme="1"/>
        <rFont val="Tahoma"/>
        <family val="2"/>
      </rPr>
      <t xml:space="preserve">Análisis OCI: </t>
    </r>
    <r>
      <rPr>
        <sz val="8"/>
        <color theme="1"/>
        <rFont val="Tahoma"/>
        <family val="2"/>
      </rPr>
      <t xml:space="preserve">Teniendo en cuenta lo indicado por el área, se mantiene la calificación con alerta </t>
    </r>
    <r>
      <rPr>
        <b/>
        <sz val="8"/>
        <color theme="1"/>
        <rFont val="Tahoma"/>
        <family val="2"/>
      </rPr>
      <t>"Sin Iniciar"</t>
    </r>
    <r>
      <rPr>
        <sz val="8"/>
        <color theme="1"/>
        <rFont val="Tahoma"/>
        <family val="2"/>
      </rPr>
      <t xml:space="preserve"> y de conformidad con las fechas de ejecución formuladas, se recomienda al área adelantar el desarrollo de las actividades programadas. </t>
    </r>
  </si>
  <si>
    <t>1. Hallazgo 1 consolidado</t>
  </si>
  <si>
    <r>
      <t xml:space="preserve">Reporte Producción: </t>
    </r>
    <r>
      <rPr>
        <sz val="8"/>
        <color theme="1"/>
        <rFont val="Tahoma"/>
        <family val="2"/>
      </rPr>
      <t xml:space="preserve">1. Se realizo la revisión del procedimiento de autopromociones evidencia orreo electrónico de revisión del procedimiento con equipo de autopromos. 2. Se realizo reunion con planeación para revisión del procedimiento de autopromociones, soporte acta de reunión con planeación 3. Se gestiono la actualización del procedimiento en la intranet, soporte solicitud de modificación a planeación. 4. El formato MPTV-FT-052 AUTORIZACIÓN PARA EL USO DE NOMBRE E IMAGEN dentro de una producción audiovisual, ha venido revisandose entre los equipos de producción y equipo jurídico y se han identificado oportunidades de mejora respecto a la inclusión de los elementos contemplados por la norma para asegurar un consentimiento informado pues no se avisa de la política de tratamiento de datos del canal ni como poder consultarla. El trámite de actualización se realizará a lo largo del segundo cuatrimestre del año - soportes Citaciones Google de las reuniones realizadas para la revisión del Formato de autorización para uso nombre e imagen dentro de una producción audiovisual MPTV-FT-052. 5. Se realizo reunion con para la revisión del manual general de producción, soporte acta de reunión de revisión del manual y herramienta de análisis adelantada con los diferentes equipos. 6. Se realizo reunion de revisión de toda la documentación del proceso de producción, soporte acta de reunión de las revisiones de los documentos estándar del proceso. 7. Se participo en reunion defiida por planeacion para la creación del nuevo proceso digital, soporte citación Google calendar revisión del proceso digital.
</t>
    </r>
    <r>
      <rPr>
        <b/>
        <sz val="8"/>
        <color theme="1"/>
        <rFont val="Tahoma"/>
        <family val="2"/>
      </rPr>
      <t xml:space="preserve">Análisis OCI: </t>
    </r>
    <r>
      <rPr>
        <sz val="8"/>
        <color theme="1"/>
        <rFont val="Tahoma"/>
        <family val="2"/>
      </rPr>
      <t xml:space="preserve">Se verifican los soportes remitidos por el área dentro de los que se evidencian los correos de revisión y actas de reunión y citaciones de reuniones vía Google [sin constitución de actas] de los procedimientos, formatos y manual, de conformidad con lo formulado en el plan. Por lo que la acción se califica </t>
    </r>
    <r>
      <rPr>
        <b/>
        <sz val="8"/>
        <color theme="1"/>
        <rFont val="Tahoma"/>
        <family val="2"/>
      </rPr>
      <t xml:space="preserve">"En Proceso".
</t>
    </r>
    <r>
      <rPr>
        <sz val="8"/>
        <color theme="1"/>
        <rFont val="Tahoma"/>
        <family val="2"/>
      </rPr>
      <t xml:space="preserve">Se recomienda al área dar continuidad en la ejecución de las acciones formuladas, teniendo en cuenta los plazos establecidos y remitir los soportes correspondientes. </t>
    </r>
  </si>
  <si>
    <t>1. Hallazgo 2_consolidado</t>
  </si>
  <si>
    <r>
      <rPr>
        <b/>
        <sz val="8"/>
        <color theme="1"/>
        <rFont val="Tahoma"/>
        <family val="2"/>
      </rPr>
      <t xml:space="preserve">Reporte Producción: </t>
    </r>
    <r>
      <rPr>
        <sz val="8"/>
        <color theme="1"/>
        <rFont val="Tahoma"/>
        <family val="2"/>
      </rPr>
      <t xml:space="preserve">Se realizaron las siguientes acciones asociada a la revisión y actualización de las fichas de los indicadores: 1. Se realizaron reuniones de revisión de indicadores con los equipos de la Dirección Operativa, soporte sitaciones Google calendar. 2. Se realizaron reunión con planeación y control interno para la revisión de los indicadores del proceso, soporte citación Google calendar de la 3. Se enviaron las fichas tecnicas de los indicadores a planeación, soporte correo electrónico de remisión de fichas técnicas de los indicadores a planeación.
</t>
    </r>
    <r>
      <rPr>
        <b/>
        <sz val="8"/>
        <color theme="1"/>
        <rFont val="Tahoma"/>
        <family val="2"/>
      </rPr>
      <t xml:space="preserve">Análisis OCI: </t>
    </r>
    <r>
      <rPr>
        <sz val="8"/>
        <color theme="1"/>
        <rFont val="Tahoma"/>
        <family val="2"/>
      </rPr>
      <t xml:space="preserve">Verificados los soportes remitidos por la Coordinación de Producción se evidencian las citaciones de las reuniones de revisión sobre los indicadores, así como el correo de revisión del riesgo de corrupción; frente a lo anterior, se recomienda al área remitir la totalidad de los soportes con los cuales se puedan evaluar los productos generados de la ejecución de las actividades formuladas [fichas de indicadores formuladas y actas de reunión]. 
Teniendo en cuenta lo anterior, se califica la acción </t>
    </r>
    <r>
      <rPr>
        <b/>
        <sz val="8"/>
        <color theme="1"/>
        <rFont val="Tahoma"/>
        <family val="2"/>
      </rPr>
      <t>"En Proceso"</t>
    </r>
    <r>
      <rPr>
        <sz val="8"/>
        <color theme="1"/>
        <rFont val="Tahoma"/>
        <family val="2"/>
      </rPr>
      <t xml:space="preserve"> y se recomienda al área dar continuidad con la ejecución de lo formulado en el plan de conformidad con lo programado. </t>
    </r>
  </si>
  <si>
    <t>1. Hallazgo 3 consolidado</t>
  </si>
  <si>
    <r>
      <t xml:space="preserve">Reporte Producción: </t>
    </r>
    <r>
      <rPr>
        <sz val="8"/>
        <color theme="1"/>
        <rFont val="Tahoma"/>
        <family val="2"/>
      </rPr>
      <t xml:space="preserve">Respecto la revisión del archivo del proceso, la coordinación de producción realizo las siguientes actividades: 1. A través de la empresa Soluciones Inmediatas se cuenta con un apoyo a la gestión documental para la coordinación de producción. 2. En lo corrido de 2022 se viene adelantando internamente la revisiones de los documentos y las evidencias (reportes, formatos y demás soportes) de los mismos para actualizar la TRD y por ende organizar el archivo del proceso. En el mes de mayo se ha tenido soporte por parte de gestion documental para la revisión de los archivos de cada equipo que conforma el proceso presenciales y se hizo entrega del analisis de duplicidad de documentos.
</t>
    </r>
    <r>
      <rPr>
        <b/>
        <sz val="8"/>
        <color theme="1"/>
        <rFont val="Tahoma"/>
        <family val="2"/>
      </rPr>
      <t xml:space="preserve">Análisis OCI: </t>
    </r>
    <r>
      <rPr>
        <sz val="8"/>
        <color theme="1"/>
        <rFont val="Tahoma"/>
        <family val="2"/>
      </rPr>
      <t xml:space="preserve">Teniendo en cuenta lo remitido por el área, se evidencia la citación de revisión de la gestión documental del proceso [sin acta] que permita verificar lo identificado durante las revisiones. De igual manera, se adelantó la contratación de apoyo en gestión documental para el proceso. Por lo anterior, se califica la acción </t>
    </r>
    <r>
      <rPr>
        <b/>
        <sz val="8"/>
        <color theme="1"/>
        <rFont val="Tahoma"/>
        <family val="2"/>
      </rPr>
      <t>"En Proceso"</t>
    </r>
    <r>
      <rPr>
        <sz val="8"/>
        <color theme="1"/>
        <rFont val="Tahoma"/>
        <family val="2"/>
      </rPr>
      <t xml:space="preserve"> por lo que se recomienda al área adelantar las actividades programadas dentro de los plazos establecidos. </t>
    </r>
  </si>
  <si>
    <t>1. Correo enviado por el ingeniero In-Out al área de sistemas: Traslado de equipo de In Out a Sistemas
 2. Documento del Traslado enviado por el área de Servicios Administrativos 
 3. Correo - Solicitud traslado equipo</t>
  </si>
  <si>
    <r>
      <t xml:space="preserve">Reporte Técnica: </t>
    </r>
    <r>
      <rPr>
        <sz val="8"/>
        <color theme="1"/>
        <rFont val="Tahoma"/>
        <family val="2"/>
      </rPr>
      <t xml:space="preserve">No es posible incorporar el equipo HP STORAGE WORKS MSL2024 con placa 1001633 al flujo de trabajo actual, la coordinación técnica realizo el traslado del equipo al área de Sistemas el día 4 de marzo del 2022, dicho equipo sera utilizado en el centro de datos de la casa de la 69 bajo el proyecto de continuidad de negocios.
</t>
    </r>
    <r>
      <rPr>
        <b/>
        <sz val="8"/>
        <color theme="1"/>
        <rFont val="Tahoma"/>
        <family val="2"/>
      </rPr>
      <t xml:space="preserve">Análisis OCI: </t>
    </r>
    <r>
      <rPr>
        <sz val="8"/>
        <color theme="1"/>
        <rFont val="Tahoma"/>
        <family val="2"/>
      </rPr>
      <t xml:space="preserve">Se procede a la verificación de los soportes remitidos respecto al traslado del equipo identificado con placa 1001633 de la Coordinación Técnica al área de Sistemas; sin embargo, no es posible verificar la comunicación adelantada al área de Sistemas, así como tampoco la destinación de este, de conformidad con lo formulado en el plan.
Por lo anterior, se califica la acción </t>
    </r>
    <r>
      <rPr>
        <b/>
        <sz val="8"/>
        <color theme="1"/>
        <rFont val="Tahoma"/>
        <family val="2"/>
      </rPr>
      <t>"En Proceso"</t>
    </r>
    <r>
      <rPr>
        <sz val="8"/>
        <color theme="1"/>
        <rFont val="Tahoma"/>
        <family val="2"/>
      </rPr>
      <t xml:space="preserve"> y se adelantará la solicitud de soportes faltantes al área de Sistemas y Subdirección Administrativa, en el seguimiento próximo con el fin de proceder a la evaluación de los soportes y terminación de la acción. </t>
    </r>
  </si>
  <si>
    <t>1. Plan de comunicaciones 2020 con observaciones del equipo - Esquema propuesto para el plan actualizado con observaciones del equipo - Correo invitando al equipo a retroalimentar los documentos.</t>
  </si>
  <si>
    <r>
      <t xml:space="preserve">Reporte Comunicaciones: </t>
    </r>
    <r>
      <rPr>
        <sz val="8"/>
        <color theme="1"/>
        <rFont val="Tahoma"/>
        <family val="2"/>
      </rPr>
      <t xml:space="preserve">El plan de comunicaciones se está actualizando en paralelo a la actualización de la política de comunicaciones (la cual se esta construyendo y revisando con la alta gerencia). Esto con el propósito de que las dos se encuentren alineadas. Es por esto que el coordinador de prensa y comunicaciones, posterior a las reuniones para actualizar la política, creo una nueva estructura del plan, la cual fue enviada al equipo en conjunto con el plan del 2020 para que se hagan los comentarios pertinentes y poder empezar a retroalimentar el documento.  Hasta el momento el equipo ya hizo sus observaciones y esta pendiente la reunión de comité el 18 de mayo para trabajar en el documento.
</t>
    </r>
    <r>
      <rPr>
        <b/>
        <sz val="8"/>
        <color theme="1"/>
        <rFont val="Tahoma"/>
        <family val="2"/>
      </rPr>
      <t xml:space="preserve">Análisis OCI: </t>
    </r>
    <r>
      <rPr>
        <sz val="8"/>
        <color theme="1"/>
        <rFont val="Tahoma"/>
        <family val="2"/>
      </rPr>
      <t xml:space="preserve">Teniendo en cuenta el reporte entregado por el área, así como los soportes, se evidencia la remisión del documento para comentarios. De igual manera, de conformidad con lo formulado, así como la ampliación de fechas de ejecución adelantadas se califica la acción </t>
    </r>
    <r>
      <rPr>
        <b/>
        <sz val="8"/>
        <color theme="1"/>
        <rFont val="Tahoma"/>
        <family val="2"/>
      </rPr>
      <t>"En Proceso"</t>
    </r>
    <r>
      <rPr>
        <sz val="8"/>
        <color theme="1"/>
        <rFont val="Tahoma"/>
        <family val="2"/>
      </rPr>
      <t xml:space="preserve"> y se recomienda al área realizar lo formulado dentro de los plazos establecidos. </t>
    </r>
  </si>
  <si>
    <t>1. Documentación sesiones crisis - Resultados sesiones - Borrador Manual de crisis</t>
  </si>
  <si>
    <r>
      <t xml:space="preserve">Reporte Comunicaciones: </t>
    </r>
    <r>
      <rPr>
        <sz val="8"/>
        <color theme="1"/>
        <rFont val="Tahoma"/>
        <family val="2"/>
      </rPr>
      <t xml:space="preserve">Posterior a las reuniones que se hicieron con todas las áreas del canal en el 2021-2 para escuchar las posibles situaciones que podían conducir a una crisis y que deban ser contempladas en el manual, se compiló en un documento todo el resultado de ése ejercicio, el cual fue compartido con la gerente en conjunto con un documento ya estructurado para recibir sus observaciones y trabajar en el mismo. La reunión con la gerente se llevó a cabo exitosamente y el equipo se encuentra trabajando en los ocmentarios de forma que hizo la Gerente para volver a reunirse en la semana del 16 de mayo y ajustar la versión final del manual.
</t>
    </r>
    <r>
      <rPr>
        <b/>
        <sz val="8"/>
        <color theme="1"/>
        <rFont val="Tahoma"/>
        <family val="2"/>
      </rPr>
      <t xml:space="preserve">Análisis OCI: </t>
    </r>
    <r>
      <rPr>
        <sz val="8"/>
        <color theme="1"/>
        <rFont val="Tahoma"/>
        <family val="2"/>
      </rPr>
      <t xml:space="preserve">Se remiten por parte del área los documentos de manual de crisis en borrador y teniendo en cuenta lo indicado por el área, se dará continuidad con el ajuste formulado. Teniendo en cuenta lo anterior, así como el ajuste realizado de fechas de ejecución se califica la acción </t>
    </r>
    <r>
      <rPr>
        <b/>
        <sz val="8"/>
        <color theme="1"/>
        <rFont val="Tahoma"/>
        <family val="2"/>
      </rPr>
      <t>"En Proceso"</t>
    </r>
    <r>
      <rPr>
        <sz val="8"/>
        <color theme="1"/>
        <rFont val="Tahoma"/>
        <family val="2"/>
      </rPr>
      <t xml:space="preserve"> y se recomienda al área dar continuidad a la ejecución de las acciones formuladas dentro de los plazos establecidos. </t>
    </r>
  </si>
  <si>
    <t>1. Revisión de procedimientos - Publicación de procedimientos - Procedimietnos actualizados</t>
  </si>
  <si>
    <t>1. Solicitud de creación formato - Publicación de formato - Formato de impactos - Formato de impactos con los avances de la gestión 2022</t>
  </si>
  <si>
    <r>
      <t xml:space="preserve">Reporte Comunicaciones: </t>
    </r>
    <r>
      <rPr>
        <sz val="8"/>
        <color theme="1"/>
        <rFont val="Tahoma"/>
        <family val="2"/>
      </rPr>
      <t xml:space="preserve">Desde el área de prensa y comunicaciones se construyó y posteriormente con apoyo de planeación se publicó en la intranet un documento para evaluar periódicamente la efectividad de la gestión de free press. 
Para una correcta evaluación del proceso el documento incluye: Fecha de publicación, Tema, Tipo de medio en que se publicó, Nombre del medio, Detalle o clipping y Valorización.
</t>
    </r>
    <r>
      <rPr>
        <b/>
        <sz val="8"/>
        <color theme="1"/>
        <rFont val="Tahoma"/>
        <family val="2"/>
      </rPr>
      <t xml:space="preserve">Análisis OCI: </t>
    </r>
    <r>
      <rPr>
        <sz val="8"/>
        <color theme="1"/>
        <rFont val="Tahoma"/>
        <family val="2"/>
      </rPr>
      <t xml:space="preserve">Verificados los soportes se evidencia el formato de seguimiento de free press formalizado durante febrero de 2022, así como la consignación de información para los meses de febrero, marzo y abril. Sin embargo, no se evidencia el rastreo del material formulado en las acciones del plan, así como la remisión del reporte de la SCRD, de conformidad con lo programado. 
Teniendo en cuenta lo anterior, así como las fechas establecidas se califica la acción con alerta </t>
    </r>
    <r>
      <rPr>
        <b/>
        <sz val="8"/>
        <color theme="1"/>
        <rFont val="Tahoma"/>
        <family val="2"/>
      </rPr>
      <t xml:space="preserve">"Incumplida" </t>
    </r>
    <r>
      <rPr>
        <sz val="8"/>
        <color theme="1"/>
        <rFont val="Tahoma"/>
        <family val="2"/>
      </rPr>
      <t xml:space="preserve">y se recomienda al área adelantar las acciones pendientes con el fin de dar cabal cumplimiento al plan. </t>
    </r>
  </si>
  <si>
    <t>Se debe verificar la realización del informe de medición posterior de los bienes por parte del área de Servicios Administrativos, una vez lo solicite el área financiera.</t>
  </si>
  <si>
    <t>* PETI 2021-2024 V2
* Plan de ejecución PETI 2022 (Hoja de ruta)
* Evidencias modulo atención a la ciudadania</t>
  </si>
  <si>
    <r>
      <rPr>
        <b/>
        <sz val="8"/>
        <rFont val="Tahoma"/>
        <family val="2"/>
      </rPr>
      <t>Reporte Sistemas:</t>
    </r>
    <r>
      <rPr>
        <sz val="8"/>
        <rFont val="Tahoma"/>
        <family val="2"/>
      </rPr>
      <t xml:space="preserve"> Dentro de la actualización de la hoja de ruta del PETI para la vigencia del 2022, se incluyó el proyecto de la certificación 27001 la cual hace parte del habilitador de Seguridad de la información, adicionalmente el análisis y metodología de los habilitadores seguridad de la información y servicios ciudadanos digitales se encuentra incluido en el documento PETI 2021-2024, por su parte a nivel de la implementación del habilitador de servicios ciudadanos digitales desde el área de sistemas y algunas áreas internas se han realizado desarrollos para la automatización de procesos digitales administrativos internos para los usuarios finales de la entidad, así mismo se tiene como acción “Gestionar mejoras de software para la atención a la ciudadanía” en el Plan de Formatelecimiento Institucional-MIPG, este ultimo habilitador se encuentra inmerso en la hoja de ruta del 2022 “Sistema de Gestión Empresarial”
</t>
    </r>
    <r>
      <rPr>
        <b/>
        <sz val="8"/>
        <rFont val="Tahoma"/>
        <family val="2"/>
      </rPr>
      <t xml:space="preserve">Análisis OCI: </t>
    </r>
    <r>
      <rPr>
        <sz val="8"/>
        <rFont val="Tahoma"/>
        <family val="2"/>
      </rPr>
      <t xml:space="preserve">Conforme a lo reportado, se evidencia que el proceso tiene inmersos dentro del Plan de Fortalecimiento Institucional y el PETI 2021-2024, realizar seguimientos  a los tres habilitadores transversales “Arquitectura”, “Seguridad de la información” y “Servicios ciudadanos digitales”, a través de diferentes proyectos asociados a los 3 temas. 
Se recomienda tener en cuenta, que para personas externas al proceso no es claro identificar cuáles proyectos o actividades forman parte de cada uno de los habilitadores, por lo que se hace necesario hacer más precisa esta información en los instrumentos de seguimiento, (la herramienta en excel y el documento en word).
Conforme a lo reportado, se califica la acción como </t>
    </r>
    <r>
      <rPr>
        <b/>
        <sz val="8"/>
        <rFont val="Tahoma"/>
        <family val="2"/>
      </rPr>
      <t>"Terminada extemporánea"</t>
    </r>
  </si>
  <si>
    <t>Plan de Acción institucional 2022 (versión 1) 
Lineamientos para formular el plan de acción 2022
Acta de reunión planeación</t>
  </si>
  <si>
    <r>
      <rPr>
        <b/>
        <sz val="8"/>
        <color theme="1"/>
        <rFont val="Tahoma"/>
        <family val="2"/>
      </rPr>
      <t>Reporte Planeación:</t>
    </r>
    <r>
      <rPr>
        <sz val="8"/>
        <color theme="1"/>
        <rFont val="Tahoma"/>
        <family val="2"/>
      </rPr>
      <t xml:space="preserve"> Entre los meses de diciembre de 2021 y enero de 2022 se definieron los lineamientos para estructurar el plan de acción teniendo en cuenta lo sugerido en cuanto a los lineamientos de operación en el marco del MIPG.
</t>
    </r>
    <r>
      <rPr>
        <b/>
        <sz val="8"/>
        <color theme="1"/>
        <rFont val="Tahoma"/>
        <family val="2"/>
      </rPr>
      <t xml:space="preserve">Análisis OCI: </t>
    </r>
    <r>
      <rPr>
        <sz val="8"/>
        <color theme="1"/>
        <rFont val="Tahoma"/>
        <family val="2"/>
      </rPr>
      <t xml:space="preserve">Se evidencia el ajuste de la matriz del plan de acción, ajustando e incluyendo columnas adicionales de reporte, conforme a los lineamientos previstos en la Ley 152 de 1994, y en el artículo 74 de la Ley 1474 de 2011.
Teniendo en cuenta que se cumplieron con las actividades propuestas, se califica como </t>
    </r>
    <r>
      <rPr>
        <b/>
        <sz val="8"/>
        <color theme="1"/>
        <rFont val="Tahoma"/>
        <family val="2"/>
      </rPr>
      <t>"Terminada"</t>
    </r>
  </si>
  <si>
    <t>Ver anexo - Acción No. 1 - Solicitud de documentación
Ver anexo - Acción No. 1 - Solicitud de eliminación</t>
  </si>
  <si>
    <r>
      <rPr>
        <b/>
        <sz val="8"/>
        <color theme="1"/>
        <rFont val="Tahoma"/>
        <family val="2"/>
      </rPr>
      <t>Reporte Servicios Administrativos:</t>
    </r>
    <r>
      <rPr>
        <sz val="8"/>
        <color theme="1"/>
        <rFont val="Tahoma"/>
        <family val="2"/>
      </rPr>
      <t xml:space="preserve"> 1. Se realiza la solicitud al área de Planeación para acceder al documento CARACTERIZACIÓN DE GESTIÓN DE RECURSOS Y ADMINISTRACIÓN DE INFORMACIÓN – AGRI-CR-001 – V6 en formato editable (Ver anexo - Acción No. 1 - Solicitud de documentación) 
2. Se solicita al área de Planeación la eliminación del documento PARÁMETROS PARA ASIGNACIÓN DE VIDA ÚTIL Y NUEVOS VALORES A EQUIPOS DEPRECIADOS – AGRI-SA-IN-001 dado que, la end cuenta con el instructivo AGRI-SA-IN-002 INSTRUCTIVO PARA LA MEDICION POSTERIOR DE LOS BIENES DE CANAL CAPITAL, el cual, encierra toda la información requerida. (Ver anexo - Acción No. 1 - Solicitud de eliminación)
</t>
    </r>
    <r>
      <rPr>
        <b/>
        <sz val="8"/>
        <color theme="1"/>
        <rFont val="Tahoma"/>
        <family val="2"/>
      </rPr>
      <t xml:space="preserve">Análisis OCI: </t>
    </r>
    <r>
      <rPr>
        <sz val="8"/>
        <color theme="1"/>
        <rFont val="Tahoma"/>
        <family val="2"/>
      </rPr>
      <t xml:space="preserve">La actividad 1 se encuentra en proceso.
La actividad 2, se verifica la solicitud de la eliminación del instructuvo de la carpeta de la intranet, sin embargo, el documento sigue apareciendo como vigente en el Listado Maestro de Documentos, cuya última actualización publicada en la intranet es del 30/03/2022.
Teniendo en cuenta lo anterior, se califica como </t>
    </r>
    <r>
      <rPr>
        <b/>
        <sz val="8"/>
        <color theme="1"/>
        <rFont val="Tahoma"/>
        <family val="2"/>
      </rPr>
      <t>"En Proceso"</t>
    </r>
  </si>
  <si>
    <t>Ver anexo - Acción No. 2 - Solicitud de reunión</t>
  </si>
  <si>
    <t>Ver anexo - Acción No. 3 - Solicitud de reunión
Ver anexo - Acción No. 3 - Acta de reunión</t>
  </si>
  <si>
    <t>Ver anexo - Acción No. 4 - Solicitud de documentación</t>
  </si>
  <si>
    <t>Ver anexo - Acción No. 5 - Solicitud de revisión de formatos del Kardex</t>
  </si>
  <si>
    <t>No aplica</t>
  </si>
  <si>
    <t>Ver anexo Accion No. 7 - pantallazos del sistema Kardex
Ver anexo Accion No. 7 - Acta de reunión
Ver anexo Accion No. 7 - Registro fotografico reubicación de placas</t>
  </si>
  <si>
    <r>
      <rPr>
        <b/>
        <sz val="8"/>
        <color theme="1"/>
        <rFont val="Tahoma"/>
        <family val="2"/>
      </rPr>
      <t>Reporte Servicios Administrativos:</t>
    </r>
    <r>
      <rPr>
        <sz val="8"/>
        <color theme="1"/>
        <rFont val="Tahoma"/>
        <family val="2"/>
      </rPr>
      <t xml:space="preserve"> Se solicita al área de planeación un espacio para poder revisar la Matriz de Riesgos, sin embargo, el área encargada se encuentra realizando una actualización a la herramienta de trabajo.
</t>
    </r>
    <r>
      <rPr>
        <b/>
        <sz val="8"/>
        <color theme="1"/>
        <rFont val="Tahoma"/>
        <family val="2"/>
      </rPr>
      <t xml:space="preserve">Análisis OCI: </t>
    </r>
    <r>
      <rPr>
        <sz val="8"/>
        <color theme="1"/>
        <rFont val="Tahoma"/>
        <family val="2"/>
      </rPr>
      <t xml:space="preserve">Teniendo en cuenta lo anterior, se califica como </t>
    </r>
    <r>
      <rPr>
        <b/>
        <sz val="8"/>
        <color theme="1"/>
        <rFont val="Tahoma"/>
        <family val="2"/>
      </rPr>
      <t>"En Proceso"</t>
    </r>
  </si>
  <si>
    <r>
      <rPr>
        <b/>
        <sz val="8"/>
        <color theme="1"/>
        <rFont val="Tahoma"/>
        <family val="2"/>
      </rPr>
      <t>Reporte Servicios Administrativos:</t>
    </r>
    <r>
      <rPr>
        <sz val="8"/>
        <color theme="1"/>
        <rFont val="Tahoma"/>
        <family val="2"/>
      </rPr>
      <t xml:space="preserve"> Se realiza la solicitud al área de Planeación para acceder a los documentos Ingreso al Almacén – AGRI-SA-PD-002 V7, AGRI-SA-PD-009 BAJA DE BIENES, AGRI-SA-FT-050 PLANILLA DE VERIFICACIÓN DE ELEMENTOS PARA PROCESO DE BAJA en formato editable.
</t>
    </r>
    <r>
      <rPr>
        <b/>
        <sz val="8"/>
        <color theme="1"/>
        <rFont val="Tahoma"/>
        <family val="2"/>
      </rPr>
      <t xml:space="preserve">Análisis OCI: </t>
    </r>
    <r>
      <rPr>
        <sz val="8"/>
        <color theme="1"/>
        <rFont val="Tahoma"/>
        <family val="2"/>
      </rPr>
      <t>Conforme a lo reportado se califica la acción se califica</t>
    </r>
    <r>
      <rPr>
        <b/>
        <sz val="8"/>
        <color theme="1"/>
        <rFont val="Tahoma"/>
        <family val="2"/>
      </rPr>
      <t xml:space="preserve"> "En proceso"</t>
    </r>
  </si>
  <si>
    <r>
      <rPr>
        <b/>
        <sz val="8"/>
        <color theme="1"/>
        <rFont val="Tahoma"/>
        <family val="2"/>
      </rPr>
      <t>Reporte Servicios Administrativos:</t>
    </r>
    <r>
      <rPr>
        <sz val="8"/>
        <color theme="1"/>
        <rFont val="Tahoma"/>
        <family val="2"/>
      </rPr>
      <t xml:space="preserve"> Se realiza la solicitud al proveedor del sistema de inventarios de la entidad con el fin de ajustar el sistema y activar la casilla "SON" dado que, podría ser viable y útil para la operación del canal.
</t>
    </r>
    <r>
      <rPr>
        <b/>
        <sz val="8"/>
        <color theme="1"/>
        <rFont val="Tahoma"/>
        <family val="2"/>
      </rPr>
      <t xml:space="preserve">Análisis OCI: </t>
    </r>
    <r>
      <rPr>
        <sz val="8"/>
        <color theme="1"/>
        <rFont val="Tahoma"/>
        <family val="2"/>
      </rPr>
      <t>Conforme a lo reportado se califica la acción se califica</t>
    </r>
    <r>
      <rPr>
        <b/>
        <sz val="8"/>
        <color theme="1"/>
        <rFont val="Tahoma"/>
        <family val="2"/>
      </rPr>
      <t xml:space="preserve"> "En proceso"</t>
    </r>
  </si>
  <si>
    <r>
      <rPr>
        <b/>
        <sz val="8"/>
        <color theme="1"/>
        <rFont val="Tahoma"/>
        <family val="2"/>
      </rPr>
      <t>Reporte Servicios Administrativos:</t>
    </r>
    <r>
      <rPr>
        <sz val="8"/>
        <color theme="1"/>
        <rFont val="Tahoma"/>
        <family val="2"/>
      </rPr>
      <t xml:space="preserve"> Esta acción se encuentra pendiente de ejecutarse.
</t>
    </r>
    <r>
      <rPr>
        <b/>
        <sz val="8"/>
        <color theme="1"/>
        <rFont val="Tahoma"/>
        <family val="2"/>
      </rPr>
      <t xml:space="preserve">Análisis OCI: </t>
    </r>
    <r>
      <rPr>
        <sz val="8"/>
        <color theme="1"/>
        <rFont val="Tahoma"/>
        <family val="2"/>
      </rPr>
      <t xml:space="preserve">Conforme a lo reportado por el proceso, la acción se encuentra </t>
    </r>
    <r>
      <rPr>
        <b/>
        <sz val="8"/>
        <color theme="1"/>
        <rFont val="Tahoma"/>
        <family val="2"/>
      </rPr>
      <t>"Sin Iniciar"</t>
    </r>
  </si>
  <si>
    <r>
      <rPr>
        <b/>
        <sz val="8"/>
        <color theme="1"/>
        <rFont val="Tahoma"/>
        <family val="2"/>
      </rPr>
      <t>Reporte Servicios Administrativos:</t>
    </r>
    <r>
      <rPr>
        <sz val="8"/>
        <color theme="1"/>
        <rFont val="Tahoma"/>
        <family val="2"/>
      </rPr>
      <t xml:space="preserve"> a) Se encuentra pendiente realizar la socialización con las áreas encargadas del movimiento de equipos en la entidad. Por otro lado, Servicios Administrativos realiza la actualización de las ubicaciones de los bienes 1001632, 1001815 y 1002245 (Ver anexo Accion No. 7 - pantallazos del sistema Kardex).
b) Se realiza la reunión con el área de Servicios Administrativos para estandarizar el lugar de las placas de los bienes que la entidad adquiere (Ver anexo Accion No. 7 - Acta de reunión. Por otro lado, se realiza la reubicación de la placa del bien 1006079 y 1002237 (Ver anexo Accion No. 7 - Registro fotografico reubicación de placas.
</t>
    </r>
    <r>
      <rPr>
        <b/>
        <sz val="8"/>
        <color theme="1"/>
        <rFont val="Tahoma"/>
        <family val="2"/>
      </rPr>
      <t>Análisis OCI: 
Actividad 1:</t>
    </r>
    <r>
      <rPr>
        <sz val="8"/>
        <color theme="1"/>
        <rFont val="Tahoma"/>
        <family val="2"/>
      </rPr>
      <t xml:space="preserve"> Pendiente de realizar la capacitación propuesta.
</t>
    </r>
    <r>
      <rPr>
        <b/>
        <sz val="8"/>
        <color theme="1"/>
        <rFont val="Tahoma"/>
        <family val="2"/>
      </rPr>
      <t>Actividad 2:</t>
    </r>
    <r>
      <rPr>
        <sz val="8"/>
        <color theme="1"/>
        <rFont val="Tahoma"/>
        <family val="2"/>
      </rPr>
      <t xml:space="preserve"> Se efectua la reunión con el grupo seleeccionado por parte de Servicios Administrativos para estandarizar en los posible, la ubicación de las placas de los bienes que almacenan unos encima de otros.
</t>
    </r>
    <r>
      <rPr>
        <b/>
        <sz val="8"/>
        <color theme="1"/>
        <rFont val="Tahoma"/>
        <family val="2"/>
      </rPr>
      <t>Actividad 3:</t>
    </r>
    <r>
      <rPr>
        <sz val="8"/>
        <color theme="1"/>
        <rFont val="Tahoma"/>
        <family val="2"/>
      </rPr>
      <t xml:space="preserve"> No se adjuntan evidencias de la identificación los bienes Bienes con placas: 1001836, 1001841, 1002224 que no pudieron ser identificados en la auditoría.
Por lo anterior, se evidencia el cumplimiento de una de las tres, actividades propuestas, se califica </t>
    </r>
    <r>
      <rPr>
        <b/>
        <sz val="8"/>
        <color theme="1"/>
        <rFont val="Tahoma"/>
        <family val="2"/>
      </rPr>
      <t>"En proceso"</t>
    </r>
  </si>
  <si>
    <t>Ver anexo Accion No. 9 - Memorando</t>
  </si>
  <si>
    <r>
      <rPr>
        <b/>
        <sz val="8"/>
        <color theme="1"/>
        <rFont val="Tahoma"/>
        <family val="2"/>
      </rPr>
      <t>Reporte Servicios Administrativos:</t>
    </r>
    <r>
      <rPr>
        <sz val="8"/>
        <color theme="1"/>
        <rFont val="Tahoma"/>
        <family val="2"/>
      </rPr>
      <t xml:space="preserve"> 1. Se encuentra pendiente esta acción dado que, a traves del memorando 272 de 2022, se solicitó a la Dirección Operativa actualizar los conceptos técnicos emitidos para dar de baja la móvil de placa BLC 450.
</t>
    </r>
    <r>
      <rPr>
        <b/>
        <sz val="8"/>
        <color theme="1"/>
        <rFont val="Tahoma"/>
        <family val="2"/>
      </rPr>
      <t>Análisis OCI:</t>
    </r>
    <r>
      <rPr>
        <sz val="8"/>
        <color theme="1"/>
        <rFont val="Tahoma"/>
        <family val="2"/>
      </rPr>
      <t xml:space="preserve"> Conforme a lo reportado por el proceso, la acción se califica como </t>
    </r>
    <r>
      <rPr>
        <b/>
        <sz val="8"/>
        <color theme="1"/>
        <rFont val="Tahoma"/>
        <family val="2"/>
      </rPr>
      <t>"En proceso"</t>
    </r>
  </si>
  <si>
    <r>
      <rPr>
        <b/>
        <sz val="8"/>
        <color theme="1"/>
        <rFont val="Tahoma"/>
        <family val="2"/>
      </rPr>
      <t>Reporte Área de Planeación:</t>
    </r>
    <r>
      <rPr>
        <sz val="8"/>
        <color theme="1"/>
        <rFont val="Tahoma"/>
        <family val="2"/>
      </rPr>
      <t xml:space="preserve">
Resolución 152 de 2021 
Correo electrónico relacionando los cambios respectivos frente a la resolución 081 de 202.
</t>
    </r>
    <r>
      <rPr>
        <b/>
        <sz val="8"/>
        <color theme="1"/>
        <rFont val="Tahoma"/>
        <family val="2"/>
      </rPr>
      <t xml:space="preserve">Reporte Servicios Administrativos:
</t>
    </r>
    <r>
      <rPr>
        <sz val="8"/>
        <color theme="1"/>
        <rFont val="Tahoma"/>
        <family val="2"/>
      </rPr>
      <t xml:space="preserve">
Ver anexo Accion No. 11 - Correo de solicitud y Resolución 152-2021
Ver anexo Accion No. 11 - Resolucion 24 de 2022.</t>
    </r>
  </si>
  <si>
    <r>
      <rPr>
        <b/>
        <sz val="8"/>
        <color theme="1"/>
        <rFont val="Tahoma"/>
        <family val="2"/>
      </rPr>
      <t>Reporte Planeación:</t>
    </r>
    <r>
      <rPr>
        <sz val="8"/>
        <color theme="1"/>
        <rFont val="Tahoma"/>
        <family val="2"/>
      </rPr>
      <t xml:space="preserve"> En elcuarto trimestre del año 2021 se llevó a cabo el ajuste a la resolución interna 081 de 2021 y a su vez se elaboró la resolución interna 152 de 2021 "Por la cual se modifica la Resolución interna 081 de 2021 sobre el Modelo Integrado de Planeación y Gestión". 
Estas son las acciones que se pueden adelantar desde planeación si se considera que se debe continuar con actividades de gestión desde el equipo de servicios administrativos, agradecemos cerrar la acción para el equipo de planeación.
</t>
    </r>
    <r>
      <rPr>
        <b/>
        <sz val="8"/>
        <color theme="1"/>
        <rFont val="Tahoma"/>
        <family val="2"/>
      </rPr>
      <t xml:space="preserve">Reporte Servicios Administrativos:
</t>
    </r>
    <r>
      <rPr>
        <sz val="8"/>
        <color theme="1"/>
        <rFont val="Tahoma"/>
        <family val="2"/>
      </rPr>
      <t xml:space="preserve">a) Se solicita al área de Planeación corregir la Resolución interna 081 de 2021 en el paragrafo 2 del articulo 15, para lo cual, informan que dicho ajuste se realizó a traves de la Resolución Interna 152 de 2021 (Ver anexo Accion No. 11 - Correo de solicitud y Resolución ajustada)
b) Se comparte la Resolución 24 de 2022 “Por la cual se designa un equipo de apoyo al Comité Institucional de Gestión y Desempeño cuando actúe como Comité de Inventarios (Ver anexo Accion No. 11 - Resolucion 24 de 2022)
</t>
    </r>
    <r>
      <rPr>
        <b/>
        <sz val="8"/>
        <color theme="1"/>
        <rFont val="Tahoma"/>
        <family val="2"/>
      </rPr>
      <t xml:space="preserve">Análisis OCI: </t>
    </r>
    <r>
      <rPr>
        <sz val="8"/>
        <color theme="1"/>
        <rFont val="Tahoma"/>
        <family val="2"/>
      </rPr>
      <t xml:space="preserve">Se evidencia el ajuste de la Resolución interna 081 de 2021, y la creación  la Resolución interna 024 de 2022 en la cuál se un grupo de apoyo multidisciplinario con conocimeniento en el manejo de bienes e inventarios para apoyar y asesorar al CIGD cuando ejerza su rol de comité de inventarios, por lo tanto se califica la acción como  </t>
    </r>
    <r>
      <rPr>
        <b/>
        <sz val="8"/>
        <color theme="1"/>
        <rFont val="Tahoma"/>
        <family val="2"/>
      </rPr>
      <t>"Terminada"</t>
    </r>
  </si>
  <si>
    <t>Borrador de la política de participación ciudadana</t>
  </si>
  <si>
    <r>
      <rPr>
        <b/>
        <sz val="8"/>
        <color theme="1"/>
        <rFont val="Tahoma"/>
        <family val="2"/>
      </rPr>
      <t xml:space="preserve">Reporte Planeación: </t>
    </r>
    <r>
      <rPr>
        <sz val="8"/>
        <color theme="1"/>
        <rFont val="Tahoma"/>
        <family val="2"/>
      </rPr>
      <t xml:space="preserve">Esta actividad se llevará a cabo en el segundo cuatrimestre del año.
</t>
    </r>
    <r>
      <rPr>
        <b/>
        <sz val="8"/>
        <color theme="1"/>
        <rFont val="Tahoma"/>
        <family val="2"/>
      </rPr>
      <t xml:space="preserve">Análisis OCI: </t>
    </r>
    <r>
      <rPr>
        <sz val="8"/>
        <color theme="1"/>
        <rFont val="Tahoma"/>
        <family val="2"/>
      </rPr>
      <t xml:space="preserve">Conforme a lo reportado se califica  </t>
    </r>
    <r>
      <rPr>
        <b/>
        <sz val="8"/>
        <color theme="1"/>
        <rFont val="Tahoma"/>
        <family val="2"/>
      </rPr>
      <t>"Sin iniciar"</t>
    </r>
  </si>
  <si>
    <t>Correos electrónicos de aclaración de los documentos a gestionar en el botón de transparencia 
Boletín de comunicación interna 
Presentación y acta (borrador) CIGD.</t>
  </si>
  <si>
    <t>Estrategia de rendición de cuentas 2022
Listado maestro de documentos</t>
  </si>
  <si>
    <r>
      <rPr>
        <b/>
        <sz val="8"/>
        <color theme="1"/>
        <rFont val="Tahoma"/>
        <family val="2"/>
      </rPr>
      <t>Reporte Planeación:</t>
    </r>
    <r>
      <rPr>
        <sz val="8"/>
        <color theme="1"/>
        <rFont val="Tahoma"/>
        <family val="2"/>
      </rPr>
      <t xml:space="preserve"> Se incluyó en el listado maestro de documentos la estrategia de rendición de cuentas, para la presente vigencia el documento se encuentra controlado en sistema de gestión.
</t>
    </r>
    <r>
      <rPr>
        <b/>
        <sz val="8"/>
        <color theme="1"/>
        <rFont val="Tahoma"/>
        <family val="2"/>
      </rPr>
      <t xml:space="preserve">Análisis OCI: </t>
    </r>
    <r>
      <rPr>
        <sz val="8"/>
        <color theme="1"/>
        <rFont val="Tahoma"/>
        <family val="2"/>
      </rPr>
      <t xml:space="preserve">Se evidencia el ajuste de la estrategia de rendición de cuentas, conforme a lo definido en MANUAL PARA EL CONTROL DE DOCUMENTOS INSTITUCIONALES V5, y su inclusión en el listado maestro de documentos.
Teniendo en cuenta que se cumplieron con las actividades propuestas, se califica como </t>
    </r>
    <r>
      <rPr>
        <b/>
        <sz val="8"/>
        <color theme="1"/>
        <rFont val="Tahoma"/>
        <family val="2"/>
      </rPr>
      <t>"Terminada"</t>
    </r>
  </si>
  <si>
    <r>
      <rPr>
        <b/>
        <sz val="8"/>
        <color theme="1"/>
        <rFont val="Tahoma"/>
        <family val="2"/>
      </rPr>
      <t xml:space="preserve">Reporte Sub. Financiera: </t>
    </r>
    <r>
      <rPr>
        <sz val="8"/>
        <color theme="1"/>
        <rFont val="Tahoma"/>
        <family val="2"/>
      </rPr>
      <t xml:space="preserve">Para el próximo seguimiento se enviará soporte del memorando solicitando la información a Servicios Administrativos de la mediciòn posterior de Bienes de Canal Capital.
</t>
    </r>
    <r>
      <rPr>
        <b/>
        <sz val="8"/>
        <color theme="1"/>
        <rFont val="Tahoma"/>
        <family val="2"/>
      </rPr>
      <t>Análisis OCI:</t>
    </r>
    <r>
      <rPr>
        <sz val="8"/>
        <color theme="1"/>
        <rFont val="Tahoma"/>
        <family val="2"/>
      </rPr>
      <t xml:space="preserve"> De acuerdo con lo establecido en el Instructivo y según reporte de la Subdirección Financiera sin ningún soporte, se revisará en el próximo cuatrimestre el procedimiento de la medición posterior en el Canal. Por lo anterior y ante el continuo incumplimiento extemporáneo de la acción, se sigue calificando como</t>
    </r>
    <r>
      <rPr>
        <b/>
        <sz val="8"/>
        <color theme="1"/>
        <rFont val="Tahoma"/>
        <family val="2"/>
      </rPr>
      <t xml:space="preserve"> "Incumplida".</t>
    </r>
  </si>
  <si>
    <t>1. Soporte de convocatoria de Mesa de Trabajo área Contable y Subdirector Financiero
2. Acta de reunión mesa de trabajo 31 de marzo de 2022
3. Formato propuesto de recepción de información de Proyectos 2021.</t>
  </si>
  <si>
    <r>
      <rPr>
        <b/>
        <sz val="8"/>
        <color theme="1"/>
        <rFont val="Tahoma"/>
        <family val="2"/>
      </rPr>
      <t>Reporte Sub. Financiera:</t>
    </r>
    <r>
      <rPr>
        <sz val="8"/>
        <color theme="1"/>
        <rFont val="Tahoma"/>
        <family val="2"/>
      </rPr>
      <t xml:space="preserve"> Se realizó una mesa de trabajo para implementar un formato de recepción de información de los proyectos para poder determinar varios lineamientos que puedan ser de ayuda para el área de la Subdirección Financiera. Adicional se generó otro formulario para detallar los proyectos realizados en el 2021 informando los recursos de dicho proyecto.
</t>
    </r>
    <r>
      <rPr>
        <b/>
        <sz val="8"/>
        <color theme="1"/>
        <rFont val="Tahoma"/>
        <family val="2"/>
      </rPr>
      <t>Análisis OCI:</t>
    </r>
    <r>
      <rPr>
        <sz val="8"/>
        <color theme="1"/>
        <rFont val="Tahoma"/>
        <family val="2"/>
      </rPr>
      <t xml:space="preserve"> Se evidencia soporte de la reunión realizada y el formato propuesto. Sin embargo, es importante que se establezca la metodología para el reconocimiento de los derechos patrimoniales (instructivo, procedimiento o actividades de un procedimiento) y se formalicen los formatos y/o documentos propuestos. Teniendo en cuenta que el plazo definido para su ejecución era el 31/12/2020 y pasó una vigencia adicional, sin evidenciar avance, se continua calificacndo como </t>
    </r>
    <r>
      <rPr>
        <b/>
        <sz val="8"/>
        <color theme="1"/>
        <rFont val="Tahoma"/>
        <family val="2"/>
      </rPr>
      <t xml:space="preserve">"Incumplida". </t>
    </r>
  </si>
  <si>
    <r>
      <rPr>
        <b/>
        <sz val="8"/>
        <color theme="1"/>
        <rFont val="Tahoma"/>
        <family val="2"/>
      </rPr>
      <t xml:space="preserve">Reporte Sub. Financiera: </t>
    </r>
    <r>
      <rPr>
        <sz val="8"/>
        <color theme="1"/>
        <rFont val="Tahoma"/>
        <family val="2"/>
      </rPr>
      <t xml:space="preserve">El procedimiento se encuentra debidamente actualizado, para el segundo reporte enviaremos el soporte de socialización.  Este se realizará por los canales de comunicación, sin embargo, en la Intranet ya esta disponible para consultar.
</t>
    </r>
    <r>
      <rPr>
        <b/>
        <sz val="8"/>
        <color theme="1"/>
        <rFont val="Tahoma"/>
        <family val="2"/>
      </rPr>
      <t xml:space="preserve">
Análisis OCI: </t>
    </r>
    <r>
      <rPr>
        <sz val="8"/>
        <color theme="1"/>
        <rFont val="Tahoma"/>
        <family val="2"/>
      </rPr>
      <t>Teniendo en cuenta las actividades programadas, se encuentra pendiente la socialización, por lo que  se califica como</t>
    </r>
    <r>
      <rPr>
        <b/>
        <sz val="8"/>
        <color theme="1"/>
        <rFont val="Tahoma"/>
        <family val="2"/>
      </rPr>
      <t xml:space="preserve"> "Incumplida"</t>
    </r>
    <r>
      <rPr>
        <sz val="8"/>
        <color theme="1"/>
        <rFont val="Tahoma"/>
        <family val="2"/>
      </rPr>
      <t>.</t>
    </r>
  </si>
  <si>
    <t xml:space="preserve">1. Procedimiento de inversiones AGFF-TE-PD-032
2. Correo de Publicación área de Planeación. </t>
  </si>
  <si>
    <r>
      <rPr>
        <b/>
        <sz val="8"/>
        <color theme="1"/>
        <rFont val="Tahoma"/>
        <family val="2"/>
      </rPr>
      <t xml:space="preserve">Reporte Sub. Financiera: </t>
    </r>
    <r>
      <rPr>
        <sz val="8"/>
        <color theme="1"/>
        <rFont val="Tahoma"/>
        <family val="2"/>
      </rPr>
      <t xml:space="preserve">El procedimiento AGFF-TE-PD-032 Inversiones de Tesorería se  actualizó el 29 de abril de 2022. 
</t>
    </r>
    <r>
      <rPr>
        <b/>
        <sz val="8"/>
        <color theme="1"/>
        <rFont val="Tahoma"/>
        <family val="2"/>
      </rPr>
      <t>Análisis OCI:</t>
    </r>
    <r>
      <rPr>
        <sz val="8"/>
        <color theme="1"/>
        <rFont val="Tahoma"/>
        <family val="2"/>
      </rPr>
      <t xml:space="preserve"> Se presenta avance frente a la actualización del procedimiento "Inversiones de Tesorería", versión 11 del 19/04/2022. Sin embargo, no se evidencia el expediente de Comité de Inversiones 2019 actualizado ( ya que no se remitieron soportes y se informó que se habían realizado). Se recomienda revisar con el área de Gestión Documental, la forma de certificar el cargue de la documentación en el drive dispuesto para el archivo oficial del Canal y remitir el soporte.  Por lo anterior, se califica </t>
    </r>
    <r>
      <rPr>
        <b/>
        <sz val="8"/>
        <color theme="1"/>
        <rFont val="Tahoma"/>
        <family val="2"/>
      </rPr>
      <t>"Incumplida".</t>
    </r>
    <r>
      <rPr>
        <sz val="8"/>
        <color theme="1"/>
        <rFont val="Tahoma"/>
        <family val="2"/>
      </rPr>
      <t xml:space="preserve"> de acuerdo con el plazo establecido para la acción. </t>
    </r>
  </si>
  <si>
    <t>1. Resolución 30 de 2022</t>
  </si>
  <si>
    <t xml:space="preserve">No se remiten soportes para el seguimiento del primer cuatrimestre de la vigencia. </t>
  </si>
  <si>
    <t xml:space="preserve">1. Convocatoria reunión 22 marzo 
2. Convocatoria reunión 28 de marzo 
3. Pantallazo modulo Financiera
4. Acta de reunión del día 28 de marzo </t>
  </si>
  <si>
    <t>1. Trámite Operaciones Recíprocas con corte a marzo 2021.
 2. Trámite Operaciones Recíprocas con corte a septiembre de 2021.</t>
  </si>
  <si>
    <r>
      <rPr>
        <b/>
        <sz val="8"/>
        <color theme="1"/>
        <rFont val="Tahoma"/>
        <family val="2"/>
      </rPr>
      <t xml:space="preserve">Reporte Sub. Financiera: </t>
    </r>
    <r>
      <rPr>
        <sz val="8"/>
        <color theme="1"/>
        <rFont val="Tahoma"/>
        <family val="2"/>
      </rPr>
      <t xml:space="preserve">Se tiene propuesta reunión el 24 de mayo para revisar el plan de mejoramiento enviado por la revisoría fiscal con corte a 31 de diciembre de 2021 para verificar que se ha cumplido y que esta por cumplir.
</t>
    </r>
    <r>
      <rPr>
        <b/>
        <sz val="8"/>
        <color theme="1"/>
        <rFont val="Tahoma"/>
        <family val="2"/>
      </rPr>
      <t>Análisis OCI:</t>
    </r>
    <r>
      <rPr>
        <sz val="8"/>
        <color theme="1"/>
        <rFont val="Tahoma"/>
        <family val="2"/>
      </rPr>
      <t xml:space="preserve"> No se evidencian avances para esta acción, de "Generar actas donde se evidencie el cumplimiento de las observaciones dejadas de la Revisoría Fiscal con sus respectivos soportes. Teniendo en cuenta el plazo de esta acción el cual vencía en enero de 2022, se califica como</t>
    </r>
    <r>
      <rPr>
        <b/>
        <sz val="8"/>
        <color theme="1"/>
        <rFont val="Tahoma"/>
        <family val="2"/>
      </rPr>
      <t xml:space="preserve"> "Incumplida"</t>
    </r>
    <r>
      <rPr>
        <sz val="8"/>
        <color theme="1"/>
        <rFont val="Tahoma"/>
        <family val="2"/>
      </rPr>
      <t>.</t>
    </r>
  </si>
  <si>
    <r>
      <rPr>
        <b/>
        <sz val="8"/>
        <color theme="1"/>
        <rFont val="Tahoma"/>
        <family val="2"/>
      </rPr>
      <t xml:space="preserve">Reporte Sub. Financiera: </t>
    </r>
    <r>
      <rPr>
        <sz val="8"/>
        <color theme="1"/>
        <rFont val="Tahoma"/>
        <family val="2"/>
      </rPr>
      <t xml:space="preserve">El procedimiento se encuentra en proceso de revisión, para el próximo reporte se enviará la versión actualizada.
</t>
    </r>
    <r>
      <rPr>
        <b/>
        <sz val="8"/>
        <color theme="1"/>
        <rFont val="Tahoma"/>
        <family val="2"/>
      </rPr>
      <t>Análisis OCI:</t>
    </r>
    <r>
      <rPr>
        <sz val="8"/>
        <color theme="1"/>
        <rFont val="Tahoma"/>
        <family val="2"/>
      </rPr>
      <t xml:space="preserve"> No se pueden evidenciar avances para esta acción, la Subdirección Financiera, no remitió soportes de la revisión del Instructivo. Por lo anterior, se califica como </t>
    </r>
    <r>
      <rPr>
        <b/>
        <sz val="8"/>
        <color theme="1"/>
        <rFont val="Tahoma"/>
        <family val="2"/>
      </rPr>
      <t>"Incumplida"</t>
    </r>
    <r>
      <rPr>
        <sz val="8"/>
        <color theme="1"/>
        <rFont val="Tahoma"/>
        <family val="2"/>
      </rPr>
      <t xml:space="preserve">, de acuerdo con el plazo establecido para culminar la actividad. </t>
    </r>
  </si>
  <si>
    <r>
      <rPr>
        <b/>
        <sz val="8"/>
        <color theme="1"/>
        <rFont val="Tahoma"/>
        <family val="2"/>
      </rPr>
      <t xml:space="preserve">Reporte Sub. Financiera: </t>
    </r>
    <r>
      <rPr>
        <sz val="8"/>
        <color theme="1"/>
        <rFont val="Tahoma"/>
        <family val="2"/>
      </rPr>
      <t xml:space="preserve">Se adjuntan los soportes de la gestión realizadas correspondientes a Operaciones Reciprocas con corte a marzo y septiembre de 2021.
</t>
    </r>
    <r>
      <rPr>
        <b/>
        <sz val="8"/>
        <color theme="1"/>
        <rFont val="Tahoma"/>
        <family val="2"/>
      </rPr>
      <t xml:space="preserve">
Análisis OCI:</t>
    </r>
    <r>
      <rPr>
        <sz val="8"/>
        <color theme="1"/>
        <rFont val="Tahoma"/>
        <family val="2"/>
      </rPr>
      <t xml:space="preserve"> Se evidencian dos documentos de excel con la conciliación de operaciones recíprocas durante la vigencia 2021: marzo y septiembre. La observación que generó esta acción de mejora, también se presentó en la evaluación de control interno contable 2021, al evidenciar que la conciliación de junio no se soportó, por lo cual, se recomienda al Jefe de la Oficina de Control Interno, cerrar esta acción y realizar seguimiento a la nueva acción de mejoramiento propuesta a partir de la evaluación referida.  Por lo cual, se califica como </t>
    </r>
    <r>
      <rPr>
        <b/>
        <sz val="8"/>
        <color theme="1"/>
        <rFont val="Tahoma"/>
        <family val="2"/>
      </rPr>
      <t>"Terminada extemporánea".</t>
    </r>
  </si>
  <si>
    <r>
      <t xml:space="preserve"> Se remite enlace que contiene las matrices de riesgos actualizadas </t>
    </r>
    <r>
      <rPr>
        <u/>
        <sz val="8"/>
        <color rgb="FF1155CC"/>
        <rFont val="Tahoma"/>
        <family val="2"/>
      </rPr>
      <t>https://docs.google.com/file/d/1fPyB6kN76lYm8TkziJg9dEP_HMK_ZEMy/edit?usp=docslist_api&amp;filetype=msexcel</t>
    </r>
    <r>
      <rPr>
        <sz val="8"/>
        <color theme="1"/>
        <rFont val="Tahoma"/>
        <family val="2"/>
      </rPr>
      <t xml:space="preserve">   Igualmente, se remiten copias de minutas contractuales elaboradas durante el primer cuatrimeste de 2022, en las que se incluyó la cláusula de anticorrupción y base de datos que contiene la información de contratos elaborados con corte 30 de abril de 2022.</t>
    </r>
  </si>
  <si>
    <r>
      <rPr>
        <b/>
        <sz val="8"/>
        <color theme="1"/>
        <rFont val="Tahoma"/>
        <family val="2"/>
      </rPr>
      <t xml:space="preserve">Reporte Sub. Financiera: </t>
    </r>
    <r>
      <rPr>
        <sz val="8"/>
        <color theme="1"/>
        <rFont val="Tahoma"/>
        <family val="2"/>
      </rPr>
      <t>Se incluirá en el procedimiento de estados financieros la actividad de revisiónperíodica de la normatividad vigente emitida por la CGN previo al análisis, clasificación y reconocimiento de los hechos historicos.  Para el próximo seguimiento se enviara el procedimiento actualizado.</t>
    </r>
    <r>
      <rPr>
        <b/>
        <sz val="8"/>
        <color theme="1"/>
        <rFont val="Tahoma"/>
        <family val="2"/>
      </rPr>
      <t xml:space="preserve">
</t>
    </r>
    <r>
      <rPr>
        <sz val="8"/>
        <color theme="1"/>
        <rFont val="Tahoma"/>
        <family val="2"/>
      </rPr>
      <t xml:space="preserve">
</t>
    </r>
    <r>
      <rPr>
        <b/>
        <sz val="8"/>
        <color theme="1"/>
        <rFont val="Tahoma"/>
        <family val="2"/>
      </rPr>
      <t>Análisis OCI:</t>
    </r>
    <r>
      <rPr>
        <sz val="8"/>
        <color theme="1"/>
        <rFont val="Tahoma"/>
        <family val="2"/>
      </rPr>
      <t xml:space="preserve"> De acuerdo con el reporte de la Subdirección Financiera y el plazo establecido para esta acción, se califica como </t>
    </r>
    <r>
      <rPr>
        <b/>
        <sz val="8"/>
        <color theme="1"/>
        <rFont val="Tahoma"/>
        <family val="2"/>
      </rPr>
      <t>"Incumplida".</t>
    </r>
  </si>
  <si>
    <t>1. Acta de reunión descuentos Coopserpark</t>
  </si>
  <si>
    <r>
      <rPr>
        <b/>
        <sz val="8"/>
        <color theme="1"/>
        <rFont val="Tahoma"/>
        <family val="2"/>
      </rPr>
      <t xml:space="preserve">Reporte Sub. Financiera: </t>
    </r>
    <r>
      <rPr>
        <sz val="8"/>
        <color theme="1"/>
        <rFont val="Tahoma"/>
        <family val="2"/>
      </rPr>
      <t xml:space="preserve">De acuerdo a la observación planteada a partir de la vigencia 2022 se tendrá en cuenta que las cuentas que no presenten movimiento sean retiradas del formato, así como la revisión del nombre de las mismas.
</t>
    </r>
    <r>
      <rPr>
        <b/>
        <sz val="8"/>
        <color theme="1"/>
        <rFont val="Tahoma"/>
        <family val="2"/>
      </rPr>
      <t xml:space="preserve">
Análisis OCI: </t>
    </r>
    <r>
      <rPr>
        <sz val="8"/>
        <color theme="1"/>
        <rFont val="Tahoma"/>
        <family val="2"/>
      </rPr>
      <t>Se reitera la recomendación a la Subdirección Financiera, de revisar cómo quedó la acción planteada "</t>
    </r>
    <r>
      <rPr>
        <i/>
        <sz val="8"/>
        <color theme="1"/>
        <rFont val="Tahoma"/>
        <family val="2"/>
      </rPr>
      <t>Revisar la matriz de elaboración de EEFF y ajustarla a las cuentas que se utilizan en el periodo informado"</t>
    </r>
    <r>
      <rPr>
        <sz val="8"/>
        <color theme="1"/>
        <rFont val="Tahoma"/>
        <family val="2"/>
      </rPr>
      <t xml:space="preserve">, para la remisión de los soportes y el reporte de avance. De acuerdo con el reporte y el plazo de la acción, se califica como </t>
    </r>
    <r>
      <rPr>
        <b/>
        <sz val="8"/>
        <color theme="1"/>
        <rFont val="Tahoma"/>
        <family val="2"/>
      </rPr>
      <t xml:space="preserve">"Incumplida". </t>
    </r>
  </si>
  <si>
    <r>
      <rPr>
        <b/>
        <sz val="8"/>
        <color theme="1"/>
        <rFont val="Tahoma"/>
        <family val="2"/>
      </rPr>
      <t>Reporte Sub. Financiera:</t>
    </r>
    <r>
      <rPr>
        <sz val="8"/>
        <color theme="1"/>
        <rFont val="Tahoma"/>
        <family val="2"/>
      </rPr>
      <t xml:space="preserve"> En el reporte anterior se envío soporte del acta de reunión con el área jurídica y el área de recursos humanos. Sin embargo, se anexa nuevamente documento para su verificación. Actualmente no se están generando descuentos a los contratistas por este concepto.
</t>
    </r>
    <r>
      <rPr>
        <b/>
        <sz val="8"/>
        <color theme="1"/>
        <rFont val="Tahoma"/>
        <family val="2"/>
      </rPr>
      <t xml:space="preserve">Análisis OCI: </t>
    </r>
    <r>
      <rPr>
        <sz val="8"/>
        <color theme="1"/>
        <rFont val="Tahoma"/>
        <family val="2"/>
      </rPr>
      <t xml:space="preserve">Se verifica acta de reunión con las áreas Jurídica y de Talento Humano, que soporta la decisión de no realizar descuentos a los contratistas del Canal. Según reporte de la Subdirección Financiera. De acuerdo con el avance remitido y el plazo fijado, se califica como </t>
    </r>
    <r>
      <rPr>
        <b/>
        <sz val="8"/>
        <color theme="1"/>
        <rFont val="Tahoma"/>
        <family val="2"/>
      </rPr>
      <t xml:space="preserve">"Terminada extemporánea". </t>
    </r>
  </si>
  <si>
    <r>
      <rPr>
        <b/>
        <sz val="8"/>
        <color theme="1"/>
        <rFont val="Tahoma"/>
        <family val="2"/>
      </rPr>
      <t xml:space="preserve">Reporte Sub. Financiera: </t>
    </r>
    <r>
      <rPr>
        <sz val="8"/>
        <color theme="1"/>
        <rFont val="Tahoma"/>
        <family val="2"/>
      </rPr>
      <t xml:space="preserve">El procedimiento se encuentra pendiente de actualizar, para el próximo seguimiento se enviará los soportes de la actualización correspondiente.
</t>
    </r>
    <r>
      <rPr>
        <b/>
        <sz val="8"/>
        <color theme="1"/>
        <rFont val="Tahoma"/>
        <family val="2"/>
      </rPr>
      <t>Análisis OCI:</t>
    </r>
    <r>
      <rPr>
        <sz val="8"/>
        <color theme="1"/>
        <rFont val="Tahoma"/>
        <family val="2"/>
      </rPr>
      <t xml:space="preserve"> Según el reporte de avance y el plazo definido para esta acción,  se califica como</t>
    </r>
    <r>
      <rPr>
        <b/>
        <sz val="8"/>
        <color theme="1"/>
        <rFont val="Tahoma"/>
        <family val="2"/>
      </rPr>
      <t xml:space="preserve"> "Incumplida". </t>
    </r>
  </si>
  <si>
    <t>1. Procedimiento "Gestión de programación para el servicio de televisión" actualizado, versión 9 del 11/02/2021. 
2 Socialización en acta de reunión del 24/02/2022.</t>
  </si>
  <si>
    <r>
      <rPr>
        <b/>
        <sz val="8"/>
        <color theme="1"/>
        <rFont val="Tahoma"/>
        <family val="2"/>
      </rPr>
      <t xml:space="preserve">Reporte C. Programación: </t>
    </r>
    <r>
      <rPr>
        <sz val="8"/>
        <color theme="1"/>
        <rFont val="Tahoma"/>
        <family val="2"/>
      </rPr>
      <t xml:space="preserve">Se realizó la actualización del documento y se vienen realizado las acciones incluidas.
</t>
    </r>
    <r>
      <rPr>
        <b/>
        <sz val="8"/>
        <color theme="1"/>
        <rFont val="Tahoma"/>
        <family val="2"/>
      </rPr>
      <t xml:space="preserve">Análisis OCI: </t>
    </r>
    <r>
      <rPr>
        <sz val="8"/>
        <color theme="1"/>
        <rFont val="Tahoma"/>
        <family val="2"/>
      </rPr>
      <t xml:space="preserve">Se verifican los soportes remitidos evidenciando en la intranet la actualización del citado procedimiento, de fecha 11/02/2022 en el que se incluyeron Políticas de operación (3 a la 6) relacionadas con los tiempos y espacios del defensor del televidente y mecanismos de atención de PQRS y observaciones o comentarios. Teniendo en cuenta lo anterior, se califica la acción como </t>
    </r>
    <r>
      <rPr>
        <b/>
        <sz val="8"/>
        <color theme="1"/>
        <rFont val="Tahoma"/>
        <family val="2"/>
      </rPr>
      <t>"Terminada".</t>
    </r>
  </si>
  <si>
    <t>Se dio cumplimiento a la acción según lo planteado.</t>
  </si>
  <si>
    <t xml:space="preserve">1. Actas de reunión con el área de sistemas </t>
  </si>
  <si>
    <t>1. Informe de avance planes y proyectos PINAR</t>
  </si>
  <si>
    <r>
      <t xml:space="preserve">Reporte G. Documental: </t>
    </r>
    <r>
      <rPr>
        <sz val="8"/>
        <color theme="1"/>
        <rFont val="Tahoma"/>
        <family val="2"/>
      </rPr>
      <t xml:space="preserve">Se realiza el informe de  planes y proyectos PINAR durante el primer cuatrimestre del año 2022.
</t>
    </r>
    <r>
      <rPr>
        <b/>
        <sz val="8"/>
        <color theme="1"/>
        <rFont val="Tahoma"/>
        <family val="2"/>
      </rPr>
      <t xml:space="preserve">Análisis OCI: </t>
    </r>
    <r>
      <rPr>
        <sz val="8"/>
        <color theme="1"/>
        <rFont val="Tahoma"/>
        <family val="2"/>
      </rPr>
      <t xml:space="preserve">El área de Gestión Documental realiza un informe de seguimiento a los proyectos programados en el PINAR, reportando los avances alcanzados durante el primer cuatrimestre de la vigencia 2022; se hace necesario tener en cuenta para futuros informes los lineamientos contemplados en la Circular Interna No. 024 de 2020. Teniendo en cuenta que de lo formulado en el plan se encontraba pendiente el seguimiento a los proyectos del PINAR, se califica la acción como </t>
    </r>
    <r>
      <rPr>
        <b/>
        <sz val="8"/>
        <color theme="1"/>
        <rFont val="Tahoma"/>
        <family val="2"/>
      </rPr>
      <t>"Terminada Extemporánea"</t>
    </r>
    <r>
      <rPr>
        <sz val="8"/>
        <color theme="1"/>
        <rFont val="Tahoma"/>
        <family val="2"/>
      </rPr>
      <t xml:space="preserve"> y se procede al cierre de esta.</t>
    </r>
  </si>
  <si>
    <t>1. "Correo a comunicaciones para divulgación
Boletin #10"</t>
  </si>
  <si>
    <t>1. Documentos actualizados 
2. Correo para revisión y comentarios del documento 
3. Correo a planeación para aprobacion plan de transferencias"</t>
  </si>
  <si>
    <r>
      <t xml:space="preserve">Reporte G. Documental: </t>
    </r>
    <r>
      <rPr>
        <sz val="8"/>
        <color theme="1"/>
        <rFont val="Tahoma"/>
        <family val="2"/>
      </rPr>
      <t xml:space="preserve">Se realizo la actualización del plan anual de transferencias y el procedimiento de transferencias primarias.
</t>
    </r>
    <r>
      <rPr>
        <b/>
        <sz val="8"/>
        <color theme="1"/>
        <rFont val="Tahoma"/>
        <family val="2"/>
      </rPr>
      <t xml:space="preserve">Análisis OCI: </t>
    </r>
    <r>
      <rPr>
        <sz val="8"/>
        <color theme="1"/>
        <rFont val="Tahoma"/>
        <family val="2"/>
      </rPr>
      <t xml:space="preserve">Revisados los soportes se evidencia el avance sobre la actualización de los documentos mencionados; sin embargo, es importante que el área de celeridad a la revisión, modificación y publicación de los documentos [incluyendo la caracterización del proceso] con el fin de dar por terminadas las acciones formuladas. Teniendo en cuenta lo anterior, así como las fechas de ejecución se mantiene la calificación de la actividad con alerta </t>
    </r>
    <r>
      <rPr>
        <b/>
        <sz val="8"/>
        <color theme="1"/>
        <rFont val="Tahoma"/>
        <family val="2"/>
      </rPr>
      <t>"Incumplida".</t>
    </r>
  </si>
  <si>
    <t>1. Acta seguimiento diligenciamiento FUID area de producción y programación
1. Contrato de trabajo por duración de obra o labor determinada de vinculación de Myriam Diaz 
2. Citación de la reunión 29 de marzo de 2022 realizada por gestión documental 
3. Cronograma de transferencias 20224. FUID borrador avanzado y correo electrónico de envio de la relación documentos organizados (posible duplicidad)</t>
  </si>
  <si>
    <t>1. "Acta seguimiento diligenciamiento FUID area de producción y programación
2. Actas de actualización TRD con el area de programación y comunicaciones"</t>
  </si>
  <si>
    <t xml:space="preserve">1. Resolución actualizada con el perfil de la Secretaria del Comité de Inversiones de la Entidad.
2. Acta de reunión de actualización del Comité de Inversiones 
3. Correo de aprobación del acta por parte de la Gerente </t>
  </si>
  <si>
    <r>
      <rPr>
        <b/>
        <sz val="8"/>
        <color theme="1"/>
        <rFont val="Tahoma"/>
        <family val="2"/>
      </rPr>
      <t>Reporte Sub. Financiera:</t>
    </r>
    <r>
      <rPr>
        <sz val="8"/>
        <color theme="1"/>
        <rFont val="Tahoma"/>
        <family val="2"/>
      </rPr>
      <t xml:space="preserve"> Se encuentra una Resolución de Inversiones debidamente actualizada y acorde con las políticas y direccionamientos establecidos en la Resol. SHD000315-2019 del 17 de octubre de 2019.
</t>
    </r>
    <r>
      <rPr>
        <b/>
        <sz val="8"/>
        <color theme="1"/>
        <rFont val="Tahoma"/>
        <family val="2"/>
      </rPr>
      <t>Análisis OCI:</t>
    </r>
    <r>
      <rPr>
        <sz val="8"/>
        <color theme="1"/>
        <rFont val="Tahoma"/>
        <family val="2"/>
      </rPr>
      <t xml:space="preserve"> Se evidencia la expedición de la Resolución 30 de 2022 incorporando a las funciones del Comité de Inversiones del Canal, las funciones establecidas en la Resolución de la Secretaría Distrital de Hacienda 315-2019. Al culminar esta acción pendiente y de acuerdo con el plazo fijado, se califica la acción como  </t>
    </r>
    <r>
      <rPr>
        <b/>
        <sz val="8"/>
        <color theme="1"/>
        <rFont val="Tahoma"/>
        <family val="2"/>
      </rPr>
      <t>"Terminada extemporánea"</t>
    </r>
    <r>
      <rPr>
        <sz val="8"/>
        <color theme="1"/>
        <rFont val="Tahoma"/>
        <family val="2"/>
      </rPr>
      <t xml:space="preserve">
</t>
    </r>
  </si>
  <si>
    <r>
      <rPr>
        <b/>
        <sz val="8"/>
        <color theme="1"/>
        <rFont val="Tahoma"/>
        <family val="2"/>
      </rPr>
      <t xml:space="preserve">Reporte Juridica: </t>
    </r>
    <r>
      <rPr>
        <sz val="8"/>
        <color theme="1"/>
        <rFont val="Tahoma"/>
        <family val="2"/>
      </rPr>
      <t xml:space="preserve">Durante el primer cuatrimestre de 2022, se está adelantando revisión del Manual de Contratación para adelantar su actualización.  2. Se remite enlace donde figuran las matrices de riesgos actualizadas. 3. Se incluyo en los contratos elaborados durante el primer cuatrimestre de 2022, la cláusula de lucha anticorrupción.
</t>
    </r>
    <r>
      <rPr>
        <b/>
        <sz val="8"/>
        <color theme="1"/>
        <rFont val="Tahoma"/>
        <family val="2"/>
      </rPr>
      <t xml:space="preserve">Analisis OCI: </t>
    </r>
    <r>
      <rPr>
        <sz val="8"/>
        <color theme="1"/>
        <rFont val="Tahoma"/>
        <family val="2"/>
      </rPr>
      <t xml:space="preserve">Revisado los soportes remitidos para este seguimiento y considerando lo reportado por el area, se puede concluir que hubo cumplimiento a la accion. De los anteriores seguimientos habia quedado pendiente el envio de las matrices de riesgo por tipo de contrato, que en este seguimiento se pudieron verificar. Por lo anterior y en consideracion a que la fecha de la accion ya esta vencida, se califica como </t>
    </r>
    <r>
      <rPr>
        <b/>
        <sz val="8"/>
        <color theme="1"/>
        <rFont val="Tahoma"/>
        <family val="2"/>
      </rPr>
      <t xml:space="preserve">Terminada extemporanea.  </t>
    </r>
    <r>
      <rPr>
        <sz val="8"/>
        <color theme="1"/>
        <rFont val="Tahoma"/>
        <family val="2"/>
      </rPr>
      <t xml:space="preserve">En el mismo sentido se da el estado de  </t>
    </r>
    <r>
      <rPr>
        <b/>
        <sz val="8"/>
        <color theme="1"/>
        <rFont val="Tahoma"/>
        <family val="2"/>
      </rPr>
      <t xml:space="preserve">Cerrada. </t>
    </r>
    <r>
      <rPr>
        <sz val="8"/>
        <color theme="1"/>
        <rFont val="Tahoma"/>
        <family val="2"/>
      </rPr>
      <t xml:space="preserve">   </t>
    </r>
  </si>
  <si>
    <r>
      <t xml:space="preserve">Reporte G. Documental: </t>
    </r>
    <r>
      <rPr>
        <sz val="8"/>
        <color theme="1"/>
        <rFont val="Tahoma"/>
        <family val="2"/>
      </rPr>
      <t xml:space="preserve">Se realizo la divulgación del plan de emergencia.
</t>
    </r>
    <r>
      <rPr>
        <b/>
        <sz val="8"/>
        <color theme="1"/>
        <rFont val="Tahoma"/>
        <family val="2"/>
      </rPr>
      <t xml:space="preserve">Análisis OCI: </t>
    </r>
    <r>
      <rPr>
        <sz val="8"/>
        <color theme="1"/>
        <rFont val="Tahoma"/>
        <family val="2"/>
      </rPr>
      <t xml:space="preserve">De conformidad con lo formulado, el área adelantó la actualización del plan de emergencias el 21 de febrero de 2022 y se procedió a su publicación en la intranet, así como la divulgación de su actualización mediante comunicado interno del 28 de abril de 2022. Teniendo en cuenta lo anterior, así como las fechas de ejecución establecidas, se califica la acción como </t>
    </r>
    <r>
      <rPr>
        <b/>
        <sz val="8"/>
        <color theme="1"/>
        <rFont val="Tahoma"/>
        <family val="2"/>
      </rPr>
      <t>"Terminada"</t>
    </r>
    <r>
      <rPr>
        <sz val="8"/>
        <color theme="1"/>
        <rFont val="Tahoma"/>
        <family val="2"/>
      </rPr>
      <t xml:space="preserve"> y se procede al cierre de esta. </t>
    </r>
  </si>
  <si>
    <r>
      <t xml:space="preserve">Reporte G. Documental: </t>
    </r>
    <r>
      <rPr>
        <sz val="8"/>
        <color theme="1"/>
        <rFont val="Tahoma"/>
        <family val="2"/>
      </rPr>
      <t xml:space="preserve">Se realizo la divulgación del plan de emergencia.
</t>
    </r>
    <r>
      <rPr>
        <b/>
        <sz val="8"/>
        <color theme="1"/>
        <rFont val="Tahoma"/>
        <family val="2"/>
      </rPr>
      <t xml:space="preserve">Análisis OCI: </t>
    </r>
    <r>
      <rPr>
        <sz val="8"/>
        <color theme="1"/>
        <rFont val="Tahoma"/>
        <family val="2"/>
      </rPr>
      <t xml:space="preserve">De conformidad con lo formulado, el área adelantó la actualización del plan de emergencias el 21 de febrero de 2022 y se procedió a su publicación en la intranet, así como la divulgación de su actualización mediante comunicado interno del 28 de abril de 2022. Teniendo en cuenta lo anterior, así como las fechas de ejecución establecidas, se califica la acción como </t>
    </r>
    <r>
      <rPr>
        <b/>
        <sz val="8"/>
        <color theme="1"/>
        <rFont val="Tahoma"/>
        <family val="2"/>
      </rPr>
      <t>"Terminada Extemporánea"</t>
    </r>
    <r>
      <rPr>
        <sz val="8"/>
        <color theme="1"/>
        <rFont val="Tahoma"/>
        <family val="2"/>
      </rPr>
      <t xml:space="preserve"> y se procede al cierre de esta. </t>
    </r>
  </si>
  <si>
    <t>1. Plan de implementación de Politica de Gestión Documental</t>
  </si>
  <si>
    <r>
      <t xml:space="preserve">Reporte G. Documental: </t>
    </r>
    <r>
      <rPr>
        <sz val="8"/>
        <color theme="1"/>
        <rFont val="Tahoma"/>
        <family val="2"/>
      </rPr>
      <t xml:space="preserve">Se anexa el plan de implementación de la polirica de gestión documental para hacer los seguimientos correspondientes en las actividades establecidas. 
</t>
    </r>
    <r>
      <rPr>
        <b/>
        <sz val="8"/>
        <color theme="1"/>
        <rFont val="Tahoma"/>
        <family val="2"/>
      </rPr>
      <t xml:space="preserve">Análisis OCI: </t>
    </r>
    <r>
      <rPr>
        <sz val="8"/>
        <color theme="1"/>
        <rFont val="Tahoma"/>
        <family val="2"/>
      </rPr>
      <t xml:space="preserve">Se adelanta la revisión al Plan de implementación de gestión documental, evidenciando que se cuenta con acciones incumplidas, de conformidad con lo programado; así mismo, no se remite el informe de indicadores formulado en la actividad 2. Teniendo en cuenta lo anterior, así como las fechas de ejecución establecidas se mantiene la calificación con alerta </t>
    </r>
    <r>
      <rPr>
        <b/>
        <sz val="8"/>
        <color theme="1"/>
        <rFont val="Tahoma"/>
        <family val="2"/>
      </rPr>
      <t>"Incumplida"</t>
    </r>
    <r>
      <rPr>
        <sz val="8"/>
        <color theme="1"/>
        <rFont val="Tahoma"/>
        <family val="2"/>
      </rPr>
      <t xml:space="preserve"> y se recomienda dar celeridad a la ejecución de las acciones pendientes con el fin de dar cabal cumplimiento a lo programado.  </t>
    </r>
  </si>
  <si>
    <t>1. Plan de acccion Politica cero papel</t>
  </si>
  <si>
    <r>
      <t xml:space="preserve">Reporte G. Documental: </t>
    </r>
    <r>
      <rPr>
        <sz val="8"/>
        <color theme="1"/>
        <rFont val="Tahoma"/>
        <family val="2"/>
      </rPr>
      <t xml:space="preserve">Se realiza los avances en relación a lo establecido en el plan de accion para la politica de gestión documental para el año 2022.
</t>
    </r>
    <r>
      <rPr>
        <b/>
        <sz val="8"/>
        <color theme="1"/>
        <rFont val="Tahoma"/>
        <family val="2"/>
      </rPr>
      <t xml:space="preserve">Análisis OCI: </t>
    </r>
    <r>
      <rPr>
        <sz val="8"/>
        <color theme="1"/>
        <rFont val="Tahoma"/>
        <family val="2"/>
      </rPr>
      <t xml:space="preserve">Se verifica el plan de acción para la política de gestión documental, en el que se encuentra el reporte de dos (2) actividades de nueve (9) formuladas; por lo que teniendo en cuenta lo relacionado en el plan, así como las fechas de ejecución programadas, se califica la acción </t>
    </r>
    <r>
      <rPr>
        <b/>
        <sz val="8"/>
        <color theme="1"/>
        <rFont val="Tahoma"/>
        <family val="2"/>
      </rPr>
      <t>"En Proceso"</t>
    </r>
    <r>
      <rPr>
        <sz val="8"/>
        <color theme="1"/>
        <rFont val="Tahoma"/>
        <family val="2"/>
      </rPr>
      <t>.</t>
    </r>
  </si>
  <si>
    <r>
      <t xml:space="preserve">Análisis OCI: </t>
    </r>
    <r>
      <rPr>
        <sz val="8"/>
        <color theme="1"/>
        <rFont val="Tahoma"/>
        <family val="2"/>
      </rPr>
      <t xml:space="preserve">Teniendo en cuenta que el área no adelanta reporte de avances sobre la acción formulada para el presente seguimiento, se mantiene la calificación de la acción con alerta </t>
    </r>
    <r>
      <rPr>
        <b/>
        <sz val="8"/>
        <color theme="1"/>
        <rFont val="Tahoma"/>
        <family val="2"/>
      </rPr>
      <t>"Sin Iniciar"</t>
    </r>
    <r>
      <rPr>
        <sz val="8"/>
        <color theme="1"/>
        <rFont val="Tahoma"/>
        <family val="2"/>
      </rPr>
      <t xml:space="preserve"> y se recomienda al área dar celeridad al inicio de lo formulado en el plan con el fin de dar cabal cumplimiento dentro de las fechas establecidas. </t>
    </r>
  </si>
  <si>
    <t xml:space="preserve">1. "Documento Borrador Manual de Correspondencia
2. Correo revisión documento
3. Actas reuniones ERP Radicación </t>
  </si>
  <si>
    <r>
      <t xml:space="preserve">Reporte G. Documental: </t>
    </r>
    <r>
      <rPr>
        <sz val="8"/>
        <color theme="1"/>
        <rFont val="Tahoma"/>
        <family val="2"/>
      </rPr>
      <t xml:space="preserve">Se realizo la revisión del documento manual de correspondecia y se envio a revisión se encuentra en este momento desde el area de sistemas realizando el modulo para la radicación.
</t>
    </r>
    <r>
      <rPr>
        <b/>
        <sz val="8"/>
        <color theme="1"/>
        <rFont val="Tahoma"/>
        <family val="2"/>
      </rPr>
      <t xml:space="preserve">Análisis OCI: </t>
    </r>
    <r>
      <rPr>
        <sz val="8"/>
        <color theme="1"/>
        <rFont val="Tahoma"/>
        <family val="2"/>
      </rPr>
      <t xml:space="preserve">Se verifican los soportes remitidos, dentro de los cuales se observan las actas de reunión adelantadas con el área de Sistemas y la Subdirección Administrativa, así como los documentos en proceso de actualización con comentarios. Teniendo en cuenta lo anterior, así como las fechas de ejecución programadas se mantiene la calificación de la acción </t>
    </r>
    <r>
      <rPr>
        <b/>
        <sz val="8"/>
        <color theme="1"/>
        <rFont val="Tahoma"/>
        <family val="2"/>
      </rPr>
      <t>"En proceso"</t>
    </r>
    <r>
      <rPr>
        <sz val="8"/>
        <color theme="1"/>
        <rFont val="Tahoma"/>
        <family val="2"/>
      </rPr>
      <t xml:space="preserve"> y se recomienda al área dar celeridad a la ejecución de lo formulado en el plan. </t>
    </r>
  </si>
  <si>
    <t>1. Plan de trabajo Gestion Documental</t>
  </si>
  <si>
    <r>
      <t xml:space="preserve">Reporte G. Documental: </t>
    </r>
    <r>
      <rPr>
        <sz val="8"/>
        <color theme="1"/>
        <rFont val="Tahoma"/>
        <family val="2"/>
      </rPr>
      <t xml:space="preserve">Se realizo para esta vigencia el plan de trabajo.
</t>
    </r>
    <r>
      <rPr>
        <b/>
        <sz val="8"/>
        <color theme="1"/>
        <rFont val="Tahoma"/>
        <family val="2"/>
      </rPr>
      <t xml:space="preserve">Análisis OCI: </t>
    </r>
    <r>
      <rPr>
        <sz val="8"/>
        <color theme="1"/>
        <rFont val="Tahoma"/>
        <family val="2"/>
      </rPr>
      <t xml:space="preserve">Se revisa el formato remitido en el que se formula el plan de trabajo para el equipo de Gestión Documental para la vigencia 2022, sobre este es importante que se adelante el seguimiento, así como de los indicadores formulados en el plan. Teniendo en cuenta lo anterior, así como las fechas de ejecución propuestas se califica la acción </t>
    </r>
    <r>
      <rPr>
        <b/>
        <sz val="8"/>
        <color theme="1"/>
        <rFont val="Tahoma"/>
        <family val="2"/>
      </rPr>
      <t>"En Proceso"</t>
    </r>
    <r>
      <rPr>
        <sz val="8"/>
        <color theme="1"/>
        <rFont val="Tahoma"/>
        <family val="2"/>
      </rPr>
      <t xml:space="preserve"> y se recomienda al área dar celeridad a la ejecución de lo programado. </t>
    </r>
  </si>
  <si>
    <t>1. "Documento actualizado AGRI-GD-GU-003 GUIA DE PROTOCOLOS DE BIOSEGURIDAD PARA EL MANEJO DOCUMENTAL
2. Correo publicación
3. Correo a comunicaciones para divulgación Boletin</t>
  </si>
  <si>
    <r>
      <t xml:space="preserve">Reporte G. Documental: </t>
    </r>
    <r>
      <rPr>
        <sz val="8"/>
        <color theme="1"/>
        <rFont val="Tahoma"/>
        <family val="2"/>
      </rPr>
      <t xml:space="preserve">Se creo el documento Guia de protocolos de bioseguridad para el manejo documental se realizo la publicación y la divulgación.
</t>
    </r>
    <r>
      <rPr>
        <b/>
        <sz val="8"/>
        <color theme="1"/>
        <rFont val="Tahoma"/>
        <family val="2"/>
      </rPr>
      <t xml:space="preserve">Análisis OCI: </t>
    </r>
    <r>
      <rPr>
        <sz val="8"/>
        <color theme="1"/>
        <rFont val="Tahoma"/>
        <family val="2"/>
      </rPr>
      <t xml:space="preserve">Verificados los soportes se evidencia la guía de protocolos de bioseguridad para el manejo documental, así como los correos de divulgación mediante comunicado interno del 28 de abril de 2022. Teniendo en cuenta lo anterior, así como las fechas establecidas para la ejecución de lo programado, se califica la acción </t>
    </r>
    <r>
      <rPr>
        <b/>
        <sz val="8"/>
        <color theme="1"/>
        <rFont val="Tahoma"/>
        <family val="2"/>
      </rPr>
      <t>"Terminada"</t>
    </r>
    <r>
      <rPr>
        <sz val="8"/>
        <color theme="1"/>
        <rFont val="Tahoma"/>
        <family val="2"/>
      </rPr>
      <t xml:space="preserve"> y se procede al cierre de esta. </t>
    </r>
  </si>
  <si>
    <t>1. "Documento Actualizado TRANSFERENCIA PRIMARIA
2. Correo para publicación
3. Correo para Divulgación Boletin</t>
  </si>
  <si>
    <r>
      <t xml:space="preserve">Reporte G. Documental: </t>
    </r>
    <r>
      <rPr>
        <sz val="8"/>
        <color theme="1"/>
        <rFont val="Tahoma"/>
        <family val="2"/>
      </rPr>
      <t xml:space="preserve">Se adelanto la actualización del procedimineto trasnferencia primaria.
</t>
    </r>
    <r>
      <rPr>
        <b/>
        <sz val="8"/>
        <color theme="1"/>
        <rFont val="Tahoma"/>
        <family val="2"/>
      </rPr>
      <t xml:space="preserve">Análisis OCI: </t>
    </r>
    <r>
      <rPr>
        <sz val="8"/>
        <color theme="1"/>
        <rFont val="Tahoma"/>
        <family val="2"/>
      </rPr>
      <t xml:space="preserve">Revisados los soportes remitidos por el área se evidencia la actualización del procedimiento de transferencia primaria, así como la publicación en la intranet el 29 de abril de 2022. Teniendo en cuenta lo reportado, así como las fechas establecidas en el plan formulado, se califica la acción como </t>
    </r>
    <r>
      <rPr>
        <b/>
        <sz val="8"/>
        <color theme="1"/>
        <rFont val="Tahoma"/>
        <family val="2"/>
      </rPr>
      <t>"Terminada"</t>
    </r>
    <r>
      <rPr>
        <sz val="8"/>
        <color theme="1"/>
        <rFont val="Tahoma"/>
        <family val="2"/>
      </rPr>
      <t xml:space="preserve"> y se procede al cierre de la misma. </t>
    </r>
  </si>
  <si>
    <t>1. Seguimiento plan de mejoramiento con responsables</t>
  </si>
  <si>
    <r>
      <t xml:space="preserve">Reporte G. Documental: </t>
    </r>
    <r>
      <rPr>
        <sz val="8"/>
        <color theme="1"/>
        <rFont val="Tahoma"/>
        <family val="2"/>
      </rPr>
      <t xml:space="preserve">Seguimiento de marzo y abril al plan de mejoramiento y responsables.
</t>
    </r>
    <r>
      <rPr>
        <b/>
        <sz val="8"/>
        <color theme="1"/>
        <rFont val="Tahoma"/>
        <family val="2"/>
      </rPr>
      <t xml:space="preserve">Análisis OCI: </t>
    </r>
    <r>
      <rPr>
        <sz val="8"/>
        <color theme="1"/>
        <rFont val="Tahoma"/>
        <family val="2"/>
      </rPr>
      <t xml:space="preserve">Verificados los soportes remitidos por el área de Gestión Documental, se evidencian los seguimientos adelantados al plan de mejoramiento durante marzo y abril de 2022; sin embargo, no se remiten los soportes de seguimiento de diciembre a febrero, teniendo en cuenta las fechas establecidas para la ejecución de lo formulado. De conformidad con lo anterior, la acción se califica con alerta </t>
    </r>
    <r>
      <rPr>
        <b/>
        <sz val="8"/>
        <color theme="1"/>
        <rFont val="Tahoma"/>
        <family val="2"/>
      </rPr>
      <t>"Incumplida"</t>
    </r>
    <r>
      <rPr>
        <sz val="8"/>
        <color theme="1"/>
        <rFont val="Tahoma"/>
        <family val="2"/>
      </rPr>
      <t xml:space="preserve"> y se recomienda al área dar celeridad a la ejecución de lo formulado y remitir los soportes faltantes para dar cierre a la actividad. </t>
    </r>
  </si>
  <si>
    <t>1. Cronograma archivaton</t>
  </si>
  <si>
    <r>
      <rPr>
        <b/>
        <sz val="8"/>
        <color theme="1"/>
        <rFont val="Tahoma"/>
        <family val="2"/>
      </rPr>
      <t xml:space="preserve">Reporte G. Documental: </t>
    </r>
    <r>
      <rPr>
        <sz val="8"/>
        <color theme="1"/>
        <rFont val="Tahoma"/>
        <family val="2"/>
      </rPr>
      <t xml:space="preserve">Dentro de los temas que se van a tratar en el archivaton se cuenta con el manejo e los documentos digitales a cada una de las areas programadas.
</t>
    </r>
    <r>
      <rPr>
        <b/>
        <sz val="8"/>
        <color theme="1"/>
        <rFont val="Tahoma"/>
        <family val="2"/>
      </rPr>
      <t xml:space="preserve">Análisis OCI: </t>
    </r>
    <r>
      <rPr>
        <sz val="8"/>
        <color theme="1"/>
        <rFont val="Tahoma"/>
        <family val="2"/>
      </rPr>
      <t xml:space="preserve">Se evidencia el cronograma de capacitación con temas relacionados a la gestión documental del proceso, se recomienda al área adelantar seguimiento de este, así como dar celeridad a la ejecución de lo pendiente con el fin de dar cierre a la actividad. Teniendo en cuenta lo anterior, se califica la acción con alerta </t>
    </r>
    <r>
      <rPr>
        <b/>
        <sz val="8"/>
        <color theme="1"/>
        <rFont val="Tahoma"/>
        <family val="2"/>
      </rPr>
      <t>"Incumplida"</t>
    </r>
    <r>
      <rPr>
        <sz val="8"/>
        <color theme="1"/>
        <rFont val="Tahoma"/>
        <family val="2"/>
      </rPr>
      <t xml:space="preserve">. </t>
    </r>
  </si>
  <si>
    <r>
      <t xml:space="preserve">Reporte G. Documental: </t>
    </r>
    <r>
      <rPr>
        <sz val="8"/>
        <color theme="1"/>
        <rFont val="Tahoma"/>
        <family val="2"/>
      </rPr>
      <t xml:space="preserve">En relación al programa archivoaton, se establece un cronograma y orden del dia en donde se especifica que uno de los items es tratar el tema del manejo de inventarios para los archivos de gestión con los funcionarios y contratistas de Canal Capital.
</t>
    </r>
    <r>
      <rPr>
        <b/>
        <sz val="8"/>
        <color theme="1"/>
        <rFont val="Tahoma"/>
        <family val="2"/>
      </rPr>
      <t xml:space="preserve">Análisis OCI: </t>
    </r>
    <r>
      <rPr>
        <sz val="8"/>
        <color theme="1"/>
        <rFont val="Tahoma"/>
        <family val="2"/>
      </rPr>
      <t xml:space="preserve">Se revisa el formato remitido en el que se formula el plan de trabajo para el equipo de Gestión Documental para la vigencia 2022 incluyendo el archivatón mencionado en el reporte del área, sobre este es importante que se adelante el seguimiento, así como de la remisión del diagnóstico formulado en el plan. Teniendo en cuenta lo anterior, así como las fechas de ejecución propuestas se califica la acción </t>
    </r>
    <r>
      <rPr>
        <b/>
        <sz val="8"/>
        <color theme="1"/>
        <rFont val="Tahoma"/>
        <family val="2"/>
      </rPr>
      <t>"En Proceso"</t>
    </r>
    <r>
      <rPr>
        <sz val="8"/>
        <color theme="1"/>
        <rFont val="Tahoma"/>
        <family val="2"/>
      </rPr>
      <t xml:space="preserve"> y se recomienda al área dar celeridad a la ejecución de lo programado. </t>
    </r>
  </si>
  <si>
    <t>1. Acta seguimiento diligenciamiento FUID area de producción y programación</t>
  </si>
  <si>
    <r>
      <t xml:space="preserve">Análisis OCI: </t>
    </r>
    <r>
      <rPr>
        <sz val="8"/>
        <color theme="1"/>
        <rFont val="Tahoma"/>
        <family val="2"/>
      </rPr>
      <t xml:space="preserve">Teniendo en cuenta que el área no adelanta reporte de avances sobre la acción formulada para el presente seguimiento, se califica la acción con alerta </t>
    </r>
    <r>
      <rPr>
        <b/>
        <sz val="8"/>
        <color theme="1"/>
        <rFont val="Tahoma"/>
        <family val="2"/>
      </rPr>
      <t>"Sin Iniciar"</t>
    </r>
    <r>
      <rPr>
        <sz val="8"/>
        <color theme="1"/>
        <rFont val="Tahoma"/>
        <family val="2"/>
      </rPr>
      <t xml:space="preserve"> y se recomienda al área dar celeridad al inicio de lo formulado en el plan con el fin de dar cabal cumplimiento dentro de las fechas establecidas. </t>
    </r>
  </si>
  <si>
    <t>1. "Oficio archivo de Bogota transferencias secundarias.
2. Informe de avance convenio interadministrativo.</t>
  </si>
  <si>
    <t>1. "Cronograma de Capacitaciones 
2. Correo a talento humano para inclusion en el PIC"</t>
  </si>
  <si>
    <t xml:space="preserve">1. Correo para limpieza de la mobiliriaio </t>
  </si>
  <si>
    <t xml:space="preserve">Pendiente verificar el desarrollo de las tematicas formuladas en el PIC. </t>
  </si>
  <si>
    <r>
      <t xml:space="preserve">Reporte G. Documental: </t>
    </r>
    <r>
      <rPr>
        <sz val="8"/>
        <color theme="1"/>
        <rFont val="Tahoma"/>
        <family val="2"/>
      </rPr>
      <t xml:space="preserve">Se realizo reunión con el area de servicios administrativos para mirar como hacer el proceso de la lipieza de los archivos de la entidad.
</t>
    </r>
    <r>
      <rPr>
        <b/>
        <sz val="8"/>
        <color theme="1"/>
        <rFont val="Tahoma"/>
        <family val="2"/>
      </rPr>
      <t xml:space="preserve">Análisis OCI: </t>
    </r>
    <r>
      <rPr>
        <sz val="8"/>
        <color theme="1"/>
        <rFont val="Tahoma"/>
        <family val="2"/>
      </rPr>
      <t xml:space="preserve">Verificados los soportes remitidos no se observa la reunión mencionada con el área de servicios administrativos, así como tampoco se evidencia la ejecución de las actividades formuladas en el plan. Teniendo en cuenta lo anterior, se califica la acción con alerta </t>
    </r>
    <r>
      <rPr>
        <b/>
        <sz val="8"/>
        <color theme="1"/>
        <rFont val="Tahoma"/>
        <family val="2"/>
      </rPr>
      <t>"Sin Iniciar"</t>
    </r>
    <r>
      <rPr>
        <sz val="8"/>
        <color theme="1"/>
        <rFont val="Tahoma"/>
        <family val="2"/>
      </rPr>
      <t xml:space="preserve"> y se recomienda al área remitir los soportes correspondientes a las acicones formuladas, de manera que se evidencie el cabal cumplimiento de lo programado. </t>
    </r>
  </si>
  <si>
    <t>Nestor Avella</t>
  </si>
  <si>
    <t xml:space="preserve">Se ejecutaron las actividades formuladas en el plan y por lo tanto se procede al cierre. Si embargo es importante articular las acciones con el fin de generer oportunidad en el cumplimieto de las mismas lo que evita que mientras un instrumento es actualizado el otro pider vigencia. </t>
  </si>
  <si>
    <r>
      <rPr>
        <b/>
        <sz val="8"/>
        <color theme="1"/>
        <rFont val="Tahoma"/>
        <family val="2"/>
      </rPr>
      <t xml:space="preserve">Reporte Sub. Financiera: </t>
    </r>
    <r>
      <rPr>
        <sz val="8"/>
        <color theme="1"/>
        <rFont val="Tahoma"/>
        <family val="2"/>
      </rPr>
      <t xml:space="preserve">La Resolución del Comité de Inversiones se actualizó reglamentando el Comité de Inversiones, en donde se asignaron  las funciones de la Secretario del Comité y se ajustó a los lineamientos de la Resolución  SHD-0315 del 17 de octubre de 2019 para hacer seguimiento y control financiero a las Inversiones de la Entidad. 
</t>
    </r>
    <r>
      <rPr>
        <b/>
        <sz val="8"/>
        <color theme="1"/>
        <rFont val="Tahoma"/>
        <family val="2"/>
      </rPr>
      <t xml:space="preserve">Análisis OCI: </t>
    </r>
    <r>
      <rPr>
        <sz val="8"/>
        <color theme="1"/>
        <rFont val="Tahoma"/>
        <family val="2"/>
      </rPr>
      <t xml:space="preserve">Se evidencia la expedición de la Resolución 30 de 2022 reglamentando el Comité de Inversiones, aclarando el funciones y el perfil de la Secretaria del Comité. Por lo anterior, se califica la acción como  </t>
    </r>
    <r>
      <rPr>
        <b/>
        <sz val="8"/>
        <color theme="1"/>
        <rFont val="Tahoma"/>
        <family val="2"/>
      </rPr>
      <t>"Terminada extemporánea".</t>
    </r>
    <r>
      <rPr>
        <sz val="8"/>
        <color theme="1"/>
        <rFont val="Tahoma"/>
        <family val="2"/>
      </rPr>
      <t xml:space="preserve">
</t>
    </r>
  </si>
  <si>
    <t>Se realizará por parte del equipo de la OCI una verificación del cumplimiento de los roles establecidos en las Resoluciones Internas 081 de 2021 y 024 de 2022.</t>
  </si>
  <si>
    <t>Se adelantó el cumplimiento de las acciones propuestas en el Plan.</t>
  </si>
  <si>
    <r>
      <t xml:space="preserve">Reporte G. Documental: </t>
    </r>
    <r>
      <rPr>
        <sz val="8"/>
        <color theme="1"/>
        <rFont val="Tahoma"/>
        <family val="2"/>
      </rPr>
      <t xml:space="preserve">Se realizo el cronograma de capacitaciones y se envio al area de Talento Humano para inclusión en el PIC.
</t>
    </r>
    <r>
      <rPr>
        <b/>
        <sz val="8"/>
        <color theme="1"/>
        <rFont val="Tahoma"/>
        <family val="2"/>
      </rPr>
      <t xml:space="preserve">Análisis OCI: </t>
    </r>
    <r>
      <rPr>
        <sz val="8"/>
        <color theme="1"/>
        <rFont val="Tahoma"/>
        <family val="2"/>
      </rPr>
      <t xml:space="preserve">Se evidencia la formulación del plan de capacitaciones del área, así como su remisión el 21 de enero de 2022 al área de Talento Humano y su confirmación de recibido. Teniendo en cuenta lo anterior, así como las fechas de seguimiento, se califica la acción como </t>
    </r>
    <r>
      <rPr>
        <b/>
        <sz val="8"/>
        <color theme="1"/>
        <rFont val="Tahoma"/>
        <family val="2"/>
      </rPr>
      <t>"terminada"</t>
    </r>
    <r>
      <rPr>
        <sz val="8"/>
        <color theme="1"/>
        <rFont val="Tahoma"/>
        <family val="2"/>
      </rPr>
      <t xml:space="preserve"> con estado </t>
    </r>
    <r>
      <rPr>
        <b/>
        <sz val="8"/>
        <color theme="1"/>
        <rFont val="Tahoma"/>
        <family val="2"/>
      </rPr>
      <t>"Abierta"</t>
    </r>
    <r>
      <rPr>
        <sz val="8"/>
        <color theme="1"/>
        <rFont val="Tahoma"/>
        <family val="2"/>
      </rPr>
      <t xml:space="preserve"> con el fin de verificar la inclusión en el PIC de los temas solicitados y la ejecución de los temas requeridos.</t>
    </r>
  </si>
  <si>
    <r>
      <rPr>
        <b/>
        <sz val="8"/>
        <color theme="1"/>
        <rFont val="Tahoma"/>
        <family val="2"/>
      </rPr>
      <t xml:space="preserve">Reporte Planeación: </t>
    </r>
    <r>
      <rPr>
        <sz val="8"/>
        <color theme="1"/>
        <rFont val="Tahoma"/>
        <family val="2"/>
      </rPr>
      <t xml:space="preserve">El documento fue elaborado y se encuentra en proceso de revisión interna por parte del equipo de planeación.
</t>
    </r>
    <r>
      <rPr>
        <b/>
        <sz val="8"/>
        <color theme="1"/>
        <rFont val="Tahoma"/>
        <family val="2"/>
      </rPr>
      <t xml:space="preserve">Análisis OCI: </t>
    </r>
    <r>
      <rPr>
        <sz val="8"/>
        <color theme="1"/>
        <rFont val="Tahoma"/>
        <family val="2"/>
      </rPr>
      <t xml:space="preserve">Conforme a lo reportado y las evidencias cargadas,la actualización de la Política de Participación Ciudadana  se encuentra en proceso de actualización. Por lo tanto se califica la acción como  </t>
    </r>
    <r>
      <rPr>
        <b/>
        <sz val="8"/>
        <color theme="1"/>
        <rFont val="Tahoma"/>
        <family val="2"/>
      </rPr>
      <t xml:space="preserve">"en proceso"
</t>
    </r>
    <r>
      <rPr>
        <sz val="8"/>
        <color theme="1"/>
        <rFont val="Tahoma"/>
        <family val="2"/>
      </rPr>
      <t xml:space="preserve">
</t>
    </r>
  </si>
  <si>
    <r>
      <t xml:space="preserve">
</t>
    </r>
    <r>
      <rPr>
        <b/>
        <sz val="8"/>
        <color theme="1"/>
        <rFont val="Tahoma"/>
        <family val="2"/>
      </rPr>
      <t xml:space="preserve">Reporte Sec. General: </t>
    </r>
    <r>
      <rPr>
        <sz val="8"/>
        <color theme="1"/>
        <rFont val="Tahoma"/>
        <family val="2"/>
      </rPr>
      <t xml:space="preserve">1.1. Se ha venido adelantando la estructuración del Manual de Supervisión e Interventoría. Para el efecto, se desarrollaron reuniones con todas las áreas del Canal, a fin de obtener insumos que puedan mejorar el ejercicio de las actividades de vigilancia y control contractuales.
1.2. Se está trabajando en una modificación al manual de contratación, con el fin de aclara asuntos relacionados con la Tienda Virtual del Estado, las garantías contractuales, las coproducciones internacionales, la contratación directa, las bases de datos de proveedores, entre otros ajustes.
1.3. Se vienen generando nuevas matrices de riesgo contractual a medida que se abordan nuevas tipologías contractuales
2. Con el propósito de definir aspectos relativos a la división de roles prevista en la Ley 1952 de 2019 modificada por la Ley 2094 de 2021 Código Único Disciplinario, el Canal ha elevado consultas a la Dirección Distrital de Asuntos Disciplinarios de la Secretaría Jurídica Distrital, al Departamento Administrativo del Servicio Civil Distrital (DASCD) y a la Secretaría Jurídica Distrital para de esta manera estudiar la posibilidad de acceder a la creación de la Oficina de Control Disciplinario Interno que haga parte de la estructura organizacional de la entidad, o a la conformación de un Grupo Formal de trabajo para así solicitar las capacitaciones respectivas del manejo del Sistema de Información Disciplinaria -SID a la Dirección Distrital de Asuntos Disciplinarios. En tal sentido, y con ocasión de la entrada en vigencia de dicha ley, se tomaron las acciones necesarias para la revisión y actualización del Procedimiento Disciplinario.
3. En cuanto a la Matriz de Riesgos de los Procesos Contractuales, con el área de planeación se han adelantado reuniones de seguimiento y validación de riesgos, en especial lo relacionado con temas de corrupción. con base en los lineamientos generados por diferentes entidades de control, la Secretaría Jurídica del Distrito y circulares externas de Colombia Compra Eficiente
</t>
    </r>
    <r>
      <rPr>
        <b/>
        <sz val="8"/>
        <color theme="1"/>
        <rFont val="Tahoma"/>
        <family val="2"/>
      </rPr>
      <t xml:space="preserve">Analisis OCI: </t>
    </r>
    <r>
      <rPr>
        <sz val="8"/>
        <color theme="1"/>
        <rFont val="Tahoma"/>
        <family val="2"/>
      </rPr>
      <t xml:space="preserve">De conformidad con lo reportado por el área y los soportes remitidos se hace la siguiente precisión: La acción esta encaminada a la actualización de los documentos asociados al proceso de gestión jurídica y contractual. La primer acción propuesta busca la actualización de la caracterización del proceso. La segunda sobre el procedimiento interno que refleje y este acorde a la normativa sobre el proceso disciplinario interno; la tercera actividad plantea la actualización de la Matriz de riesgos proceso de gestión jurídica y contractual. Finalmente se planteo el área como acción de mejoramiento el seguimiento de un indicador del plan de acción para la vigencia 2021. 
De estos cuatro ítems, el reporte del área solo da cuenta de la segunda actividad. Sobre la primera actividad reporta modificaciones al manual de contratación siendo este un documento distinto y no  asociado directamente a la caracterización del proceso. El reporte de la tercera actividad refiere la matriz de riesgos contractuales que es distinta a la matriz de riesgos del proceso de gestión jurídica y contractual. Se sugiere revisar las acciones y actividades formuladas para el reporte de los próximos seguimientos. Por el momento y en vista que se reporto lo relacionado con el procedimiento disciplinario interno, de acuerdo a la fecha programada para la acción, se califica </t>
    </r>
    <r>
      <rPr>
        <b/>
        <sz val="8"/>
        <color theme="1"/>
        <rFont val="Tahoma"/>
        <family val="2"/>
      </rPr>
      <t xml:space="preserve">En proceso. </t>
    </r>
  </si>
  <si>
    <r>
      <t xml:space="preserve">
</t>
    </r>
    <r>
      <rPr>
        <b/>
        <sz val="8"/>
        <color theme="1"/>
        <rFont val="Tahoma"/>
        <family val="2"/>
      </rPr>
      <t>Reporte Sec General:</t>
    </r>
    <r>
      <rPr>
        <sz val="8"/>
        <color theme="1"/>
        <rFont val="Tahoma"/>
        <family val="2"/>
      </rPr>
      <t xml:space="preserve">Con el propósito de definir aspectos relativos a la división de roles prevista en la Ley 1952 de 2019 modificada por la Ley 2094 de 2021 Código Único Disciplinario, el Canal ha elevado consultas a la Dirección Distrital de Asuntos Disciplinarios de la Secretaría Jurídica Distrital, al Departamento Administrativo del Servicio Civil Distrital (DASCD) y a la Secretaría Jurídica Distrital para de esta manera estudiar la posibilidad de acceder a la creación de la Oficina de Control Disciplinario Interno que haga parte de la estructura organizacional de la entidad, o a la conformación de un Grupo Formal de trabajo para así solicitar las capacitaciones respectivas del manejo del Sistema de Información Disciplinaria -SID a la Dirección Distrital de Asuntos Disciplinarios.
En tal sentido, y con ocasión de la entrada en vigencia de dicha ley, se tomaron las acciones necesarias para la revisión y actualización del Procedimiento Disciplinario.
</t>
    </r>
    <r>
      <rPr>
        <b/>
        <sz val="8"/>
        <color theme="1"/>
        <rFont val="Tahoma"/>
        <family val="2"/>
      </rPr>
      <t xml:space="preserve">Analisis OCI: </t>
    </r>
    <r>
      <rPr>
        <sz val="8"/>
        <color theme="1"/>
        <rFont val="Tahoma"/>
        <family val="2"/>
      </rPr>
      <t xml:space="preserve">Se puede evidenciar a partir de los correos aportados como soporte de la acción que se viene trabajando en la actualizacion del procedimiento disciplinario interno de la entidad conforme al contexto juridico. En razon a la fecha programadas, se califica la accion </t>
    </r>
    <r>
      <rPr>
        <b/>
        <sz val="8"/>
        <color theme="1"/>
        <rFont val="Tahoma"/>
        <family val="2"/>
      </rPr>
      <t xml:space="preserve">en proceso. </t>
    </r>
  </si>
  <si>
    <r>
      <t xml:space="preserve">Reporte G. Documental: </t>
    </r>
    <r>
      <rPr>
        <sz val="8"/>
        <color theme="1"/>
        <rFont val="Tahoma"/>
        <family val="2"/>
      </rPr>
      <t xml:space="preserve">Se realiza seguimento a las areas misionales de canal capital sobre el diligenciamiento del FUID.
</t>
    </r>
    <r>
      <rPr>
        <b/>
        <sz val="8"/>
        <color theme="1"/>
        <rFont val="Tahoma"/>
        <family val="2"/>
      </rPr>
      <t xml:space="preserve">Análisis OCI: </t>
    </r>
    <r>
      <rPr>
        <sz val="8"/>
        <color theme="1"/>
        <rFont val="Tahoma"/>
        <family val="2"/>
      </rPr>
      <t xml:space="preserve">Se verifican los soportes en coherencia con lo formulado, evidenciando entre las actividades formuladas y las ejecutadas de conformidad con lo programado, se reconoce el avance sobre el inventario con las áreas misionales y se recomienda dar celeridad a la ejecución de lo pendiente con el fin de proceder al cierre de la acción. Por lo anterior y teniendo en cuenta las fechas establecidas se califica la acción </t>
    </r>
    <r>
      <rPr>
        <b/>
        <sz val="8"/>
        <color theme="1"/>
        <rFont val="Tahoma"/>
        <family val="2"/>
      </rPr>
      <t>"En Proceso"</t>
    </r>
    <r>
      <rPr>
        <sz val="8"/>
        <color theme="1"/>
        <rFont val="Tahoma"/>
        <family val="2"/>
      </rPr>
      <t xml:space="preserve">. </t>
    </r>
  </si>
  <si>
    <r>
      <t xml:space="preserve">Reporte G. Documental: </t>
    </r>
    <r>
      <rPr>
        <sz val="8"/>
        <color theme="1"/>
        <rFont val="Tahoma"/>
        <family val="2"/>
      </rPr>
      <t xml:space="preserve">Dentro de los compromisos adquiridos la ejecucion del convenio Canal Capital solicita al archivo de Bogota la recepción en transferencia secundario de alrededor 100 unidades las cuales ya se le srealizaron al limpieza e inventario analitico para tal fin. 
</t>
    </r>
    <r>
      <rPr>
        <b/>
        <sz val="8"/>
        <color theme="1"/>
        <rFont val="Tahoma"/>
        <family val="2"/>
      </rPr>
      <t xml:space="preserve">Análisis OCI: </t>
    </r>
    <r>
      <rPr>
        <sz val="8"/>
        <color theme="1"/>
        <rFont val="Tahoma"/>
        <family val="2"/>
      </rPr>
      <t xml:space="preserve">Si bien el área remite en formato </t>
    </r>
    <r>
      <rPr>
        <b/>
        <sz val="8"/>
        <color theme="1"/>
        <rFont val="Tahoma"/>
        <family val="2"/>
      </rPr>
      <t>word</t>
    </r>
    <r>
      <rPr>
        <sz val="8"/>
        <color theme="1"/>
        <rFont val="Tahoma"/>
        <family val="2"/>
      </rPr>
      <t xml:space="preserve"> informes correspondientes a febrero, marzo y abril de 2022 sobre el estado del convenio y la ejecución de las actividades, , por lo que se hace necesario tener en cuenta los criterios establecidos en la Circular Interna No. 024 de 2022, así como de la remisión al área correspondiente para su conocimiento. De conformidad con lo establecido, así como de las fechas establecidas se califica la acción </t>
    </r>
    <r>
      <rPr>
        <b/>
        <sz val="8"/>
        <color theme="1"/>
        <rFont val="Tahoma"/>
        <family val="2"/>
      </rPr>
      <t>"En Proceso"</t>
    </r>
    <r>
      <rPr>
        <sz val="8"/>
        <color theme="1"/>
        <rFont val="Tahoma"/>
        <family val="2"/>
      </rPr>
      <t xml:space="preserve">. </t>
    </r>
  </si>
  <si>
    <r>
      <t xml:space="preserve">Reporte G. Documental: </t>
    </r>
    <r>
      <rPr>
        <sz val="8"/>
        <color theme="1"/>
        <rFont val="Tahoma"/>
        <family val="2"/>
      </rPr>
      <t xml:space="preserve">Se realizaron mesas de trabajo con el área de sistemas para adelantar el modulo de radicación y Documentacion de la entidad.
</t>
    </r>
    <r>
      <rPr>
        <b/>
        <sz val="8"/>
        <color theme="1"/>
        <rFont val="Tahoma"/>
        <family val="2"/>
      </rPr>
      <t xml:space="preserve">Análisis OCI: </t>
    </r>
    <r>
      <rPr>
        <sz val="8"/>
        <color theme="1"/>
        <rFont val="Tahoma"/>
        <family val="2"/>
      </rPr>
      <t xml:space="preserve">Se remiten por parte del área seis (6) actas de reunión correspondientes a marzo en las que se revisan temas sobre el ERP de radicación y documentación de Capital; sin embargo,  esta se encuentra aún en proceso de construcción. De conformidad con los seguimientos previos, los soportes remitidos por el área, así como las fechas de ejecución establecidas, se califica la acción con alerta </t>
    </r>
    <r>
      <rPr>
        <b/>
        <sz val="8"/>
        <color theme="1"/>
        <rFont val="Tahoma"/>
        <family val="2"/>
      </rPr>
      <t>"Incumplida"</t>
    </r>
    <r>
      <rPr>
        <sz val="8"/>
        <color theme="1"/>
        <rFont val="Tahoma"/>
        <family val="2"/>
      </rPr>
      <t xml:space="preserve"> y se recomienda al área dar celeridad a la ejecución de las actividades restantes. </t>
    </r>
  </si>
  <si>
    <r>
      <rPr>
        <b/>
        <sz val="8"/>
        <color theme="1"/>
        <rFont val="Tahoma"/>
        <family val="2"/>
      </rPr>
      <t xml:space="preserve">Reporte Sub. Financiera: </t>
    </r>
    <r>
      <rPr>
        <sz val="8"/>
        <color theme="1"/>
        <rFont val="Tahoma"/>
        <family val="2"/>
      </rPr>
      <t xml:space="preserve">Durante la vigencia 2021 se realizaron reuniones con cada una de las áreas de la Subdirección Financiera y  el área de Gestión Documental con el fin de revisar la información digital y la TRD. A partir de estas reuniones cada área implemento la nomencaltura de la documentación, a la fecha el estatus de la documentación esta de la siguiente manera: 
-Tesorería: Información 2020 y 2021 pendiente de cambiar la nomencaltura. Para la vigencia 2022 ya se están manejando con las TRD pero no está cargada la información en el repositorio. 
-Contabilidad: Desde el 1 de julio de 2021 los archivos relacionados con planillas de pago esán de acuerdo a la TRD, estos fueron cargados al repositorio. El archivo 2020 esta adelantado en un 75% y el primer semeste de 2021 en un 33%. El archivo 2022 se encuentra de acuerdo a la TRD pendiente de cargar al repositorio. 
-Facturación: El archivo correspondiente al año 2020, 2021 y con corte a abril de 2022 se encuentra cargado en el repositorio en lo referente a Facturación Electrónica, Recibos de caja y Notas. 
-Presupuesto: El archivo 2021 en relación a los registros presupuestales y CDP se encuentran de acuerdo a las TRD y cargados en el repositorio, el archivo 2020 esta adelantado en un 70% y archivo 2022 se esta archivando de acuerdo a la TRD pendientes de cargar en el repositorio. 
</t>
    </r>
    <r>
      <rPr>
        <b/>
        <sz val="8"/>
        <color theme="1"/>
        <rFont val="Tahoma"/>
        <family val="2"/>
      </rPr>
      <t>Análisis OCI:</t>
    </r>
    <r>
      <rPr>
        <sz val="8"/>
        <color theme="1"/>
        <rFont val="Tahoma"/>
        <family val="2"/>
      </rPr>
      <t xml:space="preserve"> No se remiten documentos que permitan evidenciar .o señalado en estos estados, mediante actas de reunión con cada una de las áreas. Se debe soportar el avance reportado. Adicionalmente, es importante revisar con el área de Gestión Documental, la forma de generar un mecanismo que permita certificar el cargue de la documentación en el drive dispuesto para el archivo oficial del Canal. Por lo anterior y de conformidad con las fechas de ejecución establecidas, se califica como </t>
    </r>
    <r>
      <rPr>
        <b/>
        <sz val="8"/>
        <color theme="1"/>
        <rFont val="Tahoma"/>
        <family val="2"/>
      </rPr>
      <t xml:space="preserve">"Incumplida". </t>
    </r>
  </si>
  <si>
    <r>
      <t xml:space="preserve">Reporte Comunicaciones: </t>
    </r>
    <r>
      <rPr>
        <sz val="8"/>
        <color theme="1"/>
        <rFont val="Tahoma"/>
        <family val="2"/>
      </rPr>
      <t xml:space="preserve">El área de prensa y comunicaciones ya hizo la actualización de sus procedimientos (externo e interno); para el mes de febrero fueron enviados para su publicación sin embargo desde planeación nos respondieron en el mes de mayo con las versiones finales para ser publicadas. Actualmente ya se encuentran en la intranet y a pesar de que eso se hizo el 11 de mayo consideramos pertinente reportarlo en el plan.
</t>
    </r>
    <r>
      <rPr>
        <b/>
        <sz val="8"/>
        <color theme="1"/>
        <rFont val="Tahoma"/>
        <family val="2"/>
      </rPr>
      <t xml:space="preserve">Análisis OCI: </t>
    </r>
    <r>
      <rPr>
        <sz val="8"/>
        <color theme="1"/>
        <rFont val="Tahoma"/>
        <family val="2"/>
      </rPr>
      <t xml:space="preserve">Se verifican los soportes remitidos dentro de los cuales se evidencia el correo electrónico sobre la revisión de los procedimientos durante febrero de 2022, es importante que el área tenga en cuenta los lineamientos establecidos para el reporte de los avances y soportes [entrega de soportes acordes al corte del seguimiento] determinados en la Circular Interna 024 de 2020 para los seguimientos adelantados por el equipo de la Oficina de Control Interno. 
Teniendo en cuenta lo anterior, se mantiene la calificación con alerta </t>
    </r>
    <r>
      <rPr>
        <b/>
        <sz val="8"/>
        <color theme="1"/>
        <rFont val="Tahoma"/>
        <family val="2"/>
      </rPr>
      <t>"Incumplida"</t>
    </r>
    <r>
      <rPr>
        <sz val="8"/>
        <color theme="1"/>
        <rFont val="Tahoma"/>
        <family val="2"/>
      </rPr>
      <t xml:space="preserve"> y se indica al área que la evaluación de los soportes remitidos con fechas posteriores al corte del seguimiento se evaluarán dentro del siguiente periodo de seguimiento. Así mismo, es importante que se verifique lo formulado con el fin de dar cumplimiento a lo señalado en el plan. </t>
    </r>
  </si>
  <si>
    <r>
      <t xml:space="preserve">Análisis OCI: </t>
    </r>
    <r>
      <rPr>
        <sz val="8"/>
        <color theme="1"/>
        <rFont val="Tahoma"/>
        <family val="2"/>
      </rPr>
      <t xml:space="preserve">Teniendo en cuenta que el área no adelanta reporte de avances sobre la acción formulada para el presente seguimiento, se califica la acción con alerta </t>
    </r>
    <r>
      <rPr>
        <b/>
        <sz val="8"/>
        <color theme="1"/>
        <rFont val="Tahoma"/>
        <family val="2"/>
      </rPr>
      <t>"Incumplida"</t>
    </r>
    <r>
      <rPr>
        <sz val="8"/>
        <color theme="1"/>
        <rFont val="Tahoma"/>
        <family val="2"/>
      </rPr>
      <t xml:space="preserve"> y se recomienda al área dar continuidad a la ejecución de las acciones con el fin de dar cabal cumplimiento a las acciones formuladas. </t>
    </r>
  </si>
  <si>
    <r>
      <t xml:space="preserve">Reporte G. Documental: </t>
    </r>
    <r>
      <rPr>
        <sz val="8"/>
        <color theme="1"/>
        <rFont val="Tahoma"/>
        <family val="2"/>
      </rPr>
      <t xml:space="preserve">Dentro de los temas que se van a tratar en el archivaton se cuenta con el manejo e los documentos digitales a cada una de las areas programadas.
</t>
    </r>
    <r>
      <rPr>
        <b/>
        <sz val="8"/>
        <color theme="1"/>
        <rFont val="Tahoma"/>
        <family val="2"/>
      </rPr>
      <t xml:space="preserve">Análisis OCI: </t>
    </r>
    <r>
      <rPr>
        <sz val="8"/>
        <color theme="1"/>
        <rFont val="Tahoma"/>
        <family val="2"/>
      </rPr>
      <t xml:space="preserve">Teniendo en cuenta lo señalado en el reporte de avances p se califica la acción con alerta </t>
    </r>
    <r>
      <rPr>
        <b/>
        <sz val="8"/>
        <color theme="1"/>
        <rFont val="Tahoma"/>
        <family val="2"/>
      </rPr>
      <t>"Incumplida"</t>
    </r>
    <r>
      <rPr>
        <sz val="8"/>
        <color theme="1"/>
        <rFont val="Tahoma"/>
        <family val="2"/>
      </rPr>
      <t xml:space="preserve"> y se recomienda dar celeridad a la ejecución de lo formulado en el presente plan. </t>
    </r>
  </si>
  <si>
    <r>
      <t xml:space="preserve">Reporte G. Documental: </t>
    </r>
    <r>
      <rPr>
        <sz val="8"/>
        <color theme="1"/>
        <rFont val="Tahoma"/>
        <family val="2"/>
      </rPr>
      <t>Se realiza seguimento a las areas misionales de canal capital sobre el diligenciamiento del FUID.</t>
    </r>
    <r>
      <rPr>
        <b/>
        <sz val="8"/>
        <color theme="1"/>
        <rFont val="Tahoma"/>
        <family val="2"/>
      </rPr>
      <t xml:space="preserve">
Reporte Comercialización: </t>
    </r>
    <r>
      <rPr>
        <sz val="8"/>
        <color theme="1"/>
        <rFont val="Tahoma"/>
        <family val="2"/>
      </rPr>
      <t xml:space="preserve">Gestión documental a través del memorando enviado el 4 de febrero de 2022 ha notificado que la fecha para la realización de transferencias documentales para el proceso de comercialización se debe realizar en el mes de junio de 2022. Con base en lo anterior el contratista designado como apoyo administrativo y financiero viene organizando el archivo físico que se transferirá en el mes de junio. Asi mismo de acuerdo con los "lineamiento documentos digitales" que suministro gestión documental se ha venido organizando la información digitales producida entre enero y abril de 2022, el avance alcanzado es de un 60%. Se espera que de manera paulatina a lo largo del año se avance en la organización de esta información digital en lo que corresponde a los archivos del año 2021 y 2020.
</t>
    </r>
    <r>
      <rPr>
        <b/>
        <sz val="8"/>
        <color theme="1"/>
        <rFont val="Tahoma"/>
        <family val="2"/>
      </rPr>
      <t xml:space="preserve">Reporte Programación: </t>
    </r>
    <r>
      <rPr>
        <sz val="8"/>
        <color theme="1"/>
        <rFont val="Tahoma"/>
        <family val="2"/>
      </rPr>
      <t xml:space="preserve">Se participó en las reuniones realizadas por gestión documental en el primer trimestre, en la cual se realizó capacitación y seguimiento al avance por parte del área de programación. Se cuenta con evidencia la citación de la reunión y soporte final del acta de la reunión esta en custoria de gestión documental.
</t>
    </r>
    <r>
      <rPr>
        <b/>
        <sz val="8"/>
        <color theme="1"/>
        <rFont val="Tahoma"/>
        <family val="2"/>
      </rPr>
      <t xml:space="preserve">Reporte Producción: </t>
    </r>
    <r>
      <rPr>
        <sz val="8"/>
        <color theme="1"/>
        <rFont val="Tahoma"/>
        <family val="2"/>
      </rPr>
      <t xml:space="preserve">1. A través de la empresa Soluciones Inmediatas se cuenta con un apoyo a la gestión documental para la coordinación de producción. 2. En lo corrido de 2022 se viene adelantando diligencimiento del FUID para lo que se ha tenido acompañamiento por parte del equipo de Gestión documental, se cuenta con citación de la reunión del dia 29 de marzo de 2022 3. De acuerdo con el cronograma de transferencias de 2022 enviado por Gestión documental la área de producción debe realizar la transferencia primaria del archivo de gestión de producción en el mes de Julio de 2022 para lo cual se adjuntara el FUID Diligenciado. 4. FUID borrador que se viene trabajando por parte del apoyo a la gestión documental para la coordinación de producción. Asi mismo se tienen organizadas dos (2) cajas con documentos con información de 2009, 2010 y 2011, sobre este contenido se identificaron preguntas la posible duplicidad, para lo cual se solicitó acompañamiento por parte de gestión documental. Dicha instancia solicito suministrar el envio de una relación de esta información organizada en dichas cajas; actualmente el equipo de gestión documental se encuentra revisando la información suministrada.
</t>
    </r>
    <r>
      <rPr>
        <b/>
        <sz val="8"/>
        <color theme="1"/>
        <rFont val="Tahoma"/>
        <family val="2"/>
      </rPr>
      <t xml:space="preserve">Análisis OCI: </t>
    </r>
    <r>
      <rPr>
        <sz val="8"/>
        <color theme="1"/>
        <rFont val="Tahoma"/>
        <family val="2"/>
      </rPr>
      <t xml:space="preserve">Verificados los soportes remitidos por las áreas de Comercialización, Producción y Programación, se adelanta la evaluación sobre las actas remitidas por Gestión Documental respecto a la capacitación adelantada sobre el diligenciamiento del FUID en las áreas de Producción y Programación [quedando como faltantes las reuniones con la Coordinación Técnica y Comercialización]; de igual manera, teniendo en cuenta que lo reportado por Comercialización es de la vigencia anterior y a la fecha no se han adelantado las capacitaciones formuladas, no es posible tener en cuenta lo remitido para la evaluación del presente seguimiento [de conformidad con lo estblecido en la Circular No.024 de 2020]. Teniendo en cuenta lo reportado, así como las fechas de ejecución de la actividad se mantiene la calificación de la acción con alerta </t>
    </r>
    <r>
      <rPr>
        <b/>
        <sz val="8"/>
        <color theme="1"/>
        <rFont val="Tahoma"/>
        <family val="2"/>
      </rPr>
      <t xml:space="preserve">"Incumplida" </t>
    </r>
    <r>
      <rPr>
        <sz val="8"/>
        <color theme="1"/>
        <rFont val="Tahoma"/>
        <family val="2"/>
      </rPr>
      <t xml:space="preserve">para Gestión Documental, Comercialización y Coordinación Técnica y se recomienda dar celeridad a la ejecución de lo programado en el plan. </t>
    </r>
  </si>
  <si>
    <r>
      <t xml:space="preserve">Reporte G. Documental: </t>
    </r>
    <r>
      <rPr>
        <sz val="8"/>
        <color theme="1"/>
        <rFont val="Tahoma"/>
        <family val="2"/>
      </rPr>
      <t xml:space="preserve">Se realiza seguimento a las areas misionales de canal capital sobre el diligenciamiento del FUID y se adelanto la actualizacion de las TRD con las areas de prograación y comunicaciones.
</t>
    </r>
    <r>
      <rPr>
        <b/>
        <sz val="8"/>
        <color theme="1"/>
        <rFont val="Tahoma"/>
        <family val="2"/>
      </rPr>
      <t xml:space="preserve">Reporte Comercialización: </t>
    </r>
    <r>
      <rPr>
        <sz val="8"/>
        <color theme="1"/>
        <rFont val="Tahoma"/>
        <family val="2"/>
      </rPr>
      <t xml:space="preserve">Se ha participado en tres (3) reuniones realizadas por gestión documental para la revisión y actualización de las TRD las cuales se efectuadas en las siguientes fechas: Marzo 8 de 2022, Marzo 17 de 2022, Marzo 24 de 2022, Se cuenta con un borrador inicial de la TRD ajustada.
</t>
    </r>
    <r>
      <rPr>
        <b/>
        <sz val="8"/>
        <color theme="1"/>
        <rFont val="Tahoma"/>
        <family val="2"/>
      </rPr>
      <t xml:space="preserve">Reporte Programación: </t>
    </r>
    <r>
      <rPr>
        <sz val="8"/>
        <color theme="1"/>
        <rFont val="Tahoma"/>
        <family val="2"/>
      </rPr>
      <t xml:space="preserve">"A lo largo de trimestre se solicito el acompañamiento por parte de gestión documental para la revisión de las TRD sin embargo por temas de agenda no fue posible realizar en los tiempos solicitados por programación. Finalmente se realizaron reuniones con relación a este tema coo se describe a continuación: 1. Enero - soporte citación de la reunión, 2. Marzo -soporte acta de la reunion 3. y abril de 2022 - soporte citación de la reunión".
</t>
    </r>
    <r>
      <rPr>
        <b/>
        <sz val="8"/>
        <color theme="1"/>
        <rFont val="Tahoma"/>
        <family val="2"/>
      </rPr>
      <t xml:space="preserve">Reporte Producción: </t>
    </r>
    <r>
      <rPr>
        <sz val="8"/>
        <color theme="1"/>
        <rFont val="Tahoma"/>
        <family val="2"/>
      </rPr>
      <t xml:space="preserve">1. A través de la empresa Soluciones Inmediatas se cuenta con un apoyo a la gestión documental para la coordinación de producción 2. En lo corrido de 2022 se viene adelantando internamente la revisiones de los documentos y las evidencias (reportes, formatos y demás soportes) de los mismos para actualizar la TRD. En lo corrido del año no se ha tenido asesoría por parte de gestión documental en esta materia.
</t>
    </r>
    <r>
      <rPr>
        <b/>
        <sz val="8"/>
        <color theme="1"/>
        <rFont val="Tahoma"/>
        <family val="2"/>
      </rPr>
      <t xml:space="preserve">Análisis OCI: </t>
    </r>
    <r>
      <rPr>
        <sz val="8"/>
        <color theme="1"/>
        <rFont val="Tahoma"/>
        <family val="2"/>
      </rPr>
      <t xml:space="preserve">Verificados los soportes remitidos por las áreas involucradas se evidencias las actas de reunión adelantadas durante marzo de 2022 frente a la actualización de las TRD de Programación, Comercialización y Producción estructurando los borradores para cada área, hace falta el soporte de la Coordinación Técnica, así como del seguimiento a la conformación de los expedientes [teniendo en cuenta que no se registra la actividad en las actas]. Teniendo en cuenta lo reportado, así como las fechas de ejecución programadas en el plan, se mantiene la acción calificada con alerta </t>
    </r>
    <r>
      <rPr>
        <b/>
        <sz val="8"/>
        <color theme="1"/>
        <rFont val="Tahoma"/>
        <family val="2"/>
      </rPr>
      <t>"Incumplida"</t>
    </r>
    <r>
      <rPr>
        <sz val="8"/>
        <color theme="1"/>
        <rFont val="Tahoma"/>
        <family val="2"/>
      </rPr>
      <t xml:space="preserve"> y se recomienda al área dar celeridad en la ejecución de las actividades pendientes con el fin de proceder al cierre de esta. </t>
    </r>
  </si>
  <si>
    <r>
      <t xml:space="preserve">Reporte At. Ciudadano: </t>
    </r>
    <r>
      <rPr>
        <sz val="8"/>
        <rFont val="Tahoma"/>
        <family val="2"/>
      </rPr>
      <t>1. Se instaló la señalización con lengua de señas y sistema Baille para mejorar el acceso a la información de la entidad para  las personas en condición de discapacidad. 2. Se publicó en la entrada de la entidad los horarios de atención de la entidad. 3. Se continua con la versión pro del chat institucional y su medición se refleja en los informes mensuales de PQRS. 4. Se publicó la política de tratamiento de datos personales en la Oficina de Atención al Ciudadano. 5. Se propuso para el mes de mayo una capacitación en temas de atención al ciudadano al supervisor del contrato de aseo y vigilancia para el personal que cumple estas funciones. 7.  Se realizó un informe con las recomendaciones sugeridas el cual es presentado por la Secretaria General en reuniones con Gerencia.</t>
    </r>
    <r>
      <rPr>
        <b/>
        <sz val="8"/>
        <rFont val="Tahoma"/>
        <family val="2"/>
      </rPr>
      <t xml:space="preserve">
Análisis OCI: </t>
    </r>
    <r>
      <rPr>
        <sz val="8"/>
        <rFont val="Tahoma"/>
        <family val="2"/>
      </rPr>
      <t xml:space="preserve">Verificados los soportes remitidos por el área, se evidencia el informe remitido en marzo de 2022; sin embargo, el informe a gerencia se formula de manera trimestral, por lo que hace falta el envío del informe remitido en diciembre de 2021. De igual manera, respecto a la actividad 3 se evidencia la inclusión de la medición de los tiempos en JIVOCHAT en los informes mensuales; de igual manera queda faltando el soporte correspondiente de lo mencionado para el punto 5 del reporte de avances. 
Teniendo en cuenta lo anterior, así como la falta de respuesta ante la solicitud de soportes complementarios al área [realizado el 23 de mayo de 2022] se mantiene la calificación de la acción como </t>
    </r>
    <r>
      <rPr>
        <b/>
        <sz val="8"/>
        <rFont val="Tahoma"/>
        <family val="2"/>
      </rPr>
      <t>"Incumplida"</t>
    </r>
    <r>
      <rPr>
        <sz val="8"/>
        <rFont val="Tahoma"/>
        <family val="2"/>
      </rPr>
      <t xml:space="preserve">, de conformidad con los tiempos de ejecución establecida. Por lo anterior, se recomienda al área realizar jornadas de autoevaluación para verificar lo formulado versus lo ejecutado y adelantar lo pendiente. </t>
    </r>
  </si>
  <si>
    <r>
      <t xml:space="preserve">Reporte G. Documental: </t>
    </r>
    <r>
      <rPr>
        <sz val="8"/>
        <color theme="1"/>
        <rFont val="Tahoma"/>
        <family val="2"/>
      </rPr>
      <t xml:space="preserve">Se realizo la revisión del documento manual de correspondecia y se envio a revisión se encuentra en este momento desde el area de sistemas realizando el modulo para la radicación.
</t>
    </r>
    <r>
      <rPr>
        <b/>
        <sz val="8"/>
        <color theme="1"/>
        <rFont val="Tahoma"/>
        <family val="2"/>
      </rPr>
      <t xml:space="preserve">Análisis OCI: </t>
    </r>
    <r>
      <rPr>
        <sz val="8"/>
        <color theme="1"/>
        <rFont val="Tahoma"/>
        <family val="2"/>
      </rPr>
      <t xml:space="preserve">Se verifican los soportes remitidos, dentro de los cuales se observan las actas de reunión adelantadas con el área de Sistemas y la Subdirección Administrativa, así como los documentos en proceso de actualización con comentarios. Teniendo en cuenta lo anterior, así como las fechas de ejecución programadas se califica la acción con alerta </t>
    </r>
    <r>
      <rPr>
        <b/>
        <sz val="8"/>
        <color theme="1"/>
        <rFont val="Tahoma"/>
        <family val="2"/>
      </rPr>
      <t>"Incumplida"</t>
    </r>
    <r>
      <rPr>
        <sz val="8"/>
        <color theme="1"/>
        <rFont val="Tahoma"/>
        <family val="2"/>
      </rPr>
      <t xml:space="preserve"> y se recomienda al área dar celeridad a la ejecución de lo formulado en el plan. </t>
    </r>
    <r>
      <rPr>
        <b/>
        <sz val="8"/>
        <color theme="1"/>
        <rFont val="Tahoma"/>
        <family val="2"/>
      </rPr>
      <t xml:space="preserve">
</t>
    </r>
    <r>
      <rPr>
        <sz val="8"/>
        <color theme="1"/>
        <rFont val="Tahoma"/>
        <family val="2"/>
      </rPr>
      <t>Aunado a lo anterior, se recuerda al área adelantar la solicitud de ajuste de las fechas de ejecución, de conformidad con lo indicado en la mesa de trabajo adelantada el 4 de mayo de 2022.</t>
    </r>
  </si>
  <si>
    <r>
      <t xml:space="preserve">Reporte G. Documental: </t>
    </r>
    <r>
      <rPr>
        <sz val="8"/>
        <color theme="1"/>
        <rFont val="Tahoma"/>
        <family val="2"/>
      </rPr>
      <t>Se realiza seguimento a las areas misionales de canal capital sobre el diligenciamiento del FUID.</t>
    </r>
    <r>
      <rPr>
        <b/>
        <sz val="8"/>
        <color theme="1"/>
        <rFont val="Tahoma"/>
        <family val="2"/>
      </rPr>
      <t xml:space="preserve">
Reporte Comercialización: </t>
    </r>
    <r>
      <rPr>
        <sz val="8"/>
        <color theme="1"/>
        <rFont val="Tahoma"/>
        <family val="2"/>
      </rPr>
      <t xml:space="preserve">Gestión documental a través del memorando enviado el 4 de febrero de 2022 ha notificado que la fecha para la realización de transferencias documentales para el proceso de comercialización se debe realizar en el mes de junio de 2022. Con base en lo anterior el contratista designado como apoyo administrativo y financiero viene organizando el archivo físico que se transferirá en el mes de junio. Asi mismo de acuerdo con los "lineamiento documentos digitales" que suministro gestión documental se ha venido organizando la información digitales producida entre enero y abril de 2022, el avance alcanzado es de un 60%. Se espera que de manera paulatina a lo largo del año se avance en la organización de esta información digital en lo que corresponde a los archivos del año 2021 y 2020.
</t>
    </r>
    <r>
      <rPr>
        <b/>
        <sz val="8"/>
        <color theme="1"/>
        <rFont val="Tahoma"/>
        <family val="2"/>
      </rPr>
      <t xml:space="preserve">Reporte Programación: </t>
    </r>
    <r>
      <rPr>
        <sz val="8"/>
        <color theme="1"/>
        <rFont val="Tahoma"/>
        <family val="2"/>
      </rPr>
      <t xml:space="preserve">Se participó en las reuniones realizadas por gestión documental en el primer trimestre, en la cual se realizó capacitación y seguimiento al avance por parte del área de programación. Se cuenta con evidencia la citación de la reunión y soporte final del acta de la reunión esta en custoria de gestión documental.
</t>
    </r>
    <r>
      <rPr>
        <b/>
        <sz val="8"/>
        <color theme="1"/>
        <rFont val="Tahoma"/>
        <family val="2"/>
      </rPr>
      <t xml:space="preserve">Reporte Producción: </t>
    </r>
    <r>
      <rPr>
        <sz val="8"/>
        <color theme="1"/>
        <rFont val="Tahoma"/>
        <family val="2"/>
      </rPr>
      <t xml:space="preserve">1. A través de la empresa Soluciones Inmediatas se cuenta con un apoyo a la gestión documental para la coordinación de producción. 2. En lo corrido de 2022 se viene adelantando diligencimiento del FUID para lo que se ha tenido acompañamiento por parte del equipo de Gestión documental, se cuenta con citación de la reunión del dia 29 de marzo de 2022 3. De acuerdo con el cronograma de transferencias de 2022 enviado por Gestión documental la área de producción debe realizar la transferencia primaria del archivo de gestión de producción en el mes de Julio de 2022 para lo cual se adjuntara el FUID Diligenciado. 4. FUID borrador que se viene trabajando por parte del apoyo a la gestión documental para la coordinación de producción. Asi mismo se tienen organizadas dos (2) cajas con documentos con información de 2009, 2010 y 2011, sobre este contenido se identificaron preguntas la posible duplicidad, para lo cual se solicitó acompañamiento por parte de gestión documental. Dicha instancia solicito suministrar el envio de una relación de esta información organizada en dichas cajas; actualmente el equipo de gestión documental se encuentra revisando la información suministrada.
</t>
    </r>
    <r>
      <rPr>
        <b/>
        <sz val="8"/>
        <color theme="1"/>
        <rFont val="Tahoma"/>
        <family val="2"/>
      </rPr>
      <t xml:space="preserve">Análisis OCI: </t>
    </r>
    <r>
      <rPr>
        <sz val="8"/>
        <color theme="1"/>
        <rFont val="Tahoma"/>
        <family val="2"/>
      </rPr>
      <t xml:space="preserve">Verificados los soportes remitidos por las áreas involucradas se evidencias las actas de reunión adelantadas durante marzo de 2022 frente a la actualización de las TRD de Programación, Comercialización y Producción estructurando los borradores para cada área, hace falta el soporte de la Coordinación Técnica, así como del seguimiento a la conformación de los expedientes [teniendo en cuenta que no se registra la actividad en las actas]. Teniendo en cuenta lo reportado, así como las fechas de ejecución programadas en el plan, se mantiene la acción calificada con alerta </t>
    </r>
    <r>
      <rPr>
        <b/>
        <sz val="8"/>
        <color theme="1"/>
        <rFont val="Tahoma"/>
        <family val="2"/>
      </rPr>
      <t>"Incumplida"</t>
    </r>
    <r>
      <rPr>
        <sz val="8"/>
        <color theme="1"/>
        <rFont val="Tahoma"/>
        <family val="2"/>
      </rPr>
      <t xml:space="preserve"> y se recomienda al área dar celeridad en la ejecución de las actividades pendientes con el fin de proceder al cierre de esta. </t>
    </r>
  </si>
  <si>
    <t>1. Correos de confirmación</t>
  </si>
  <si>
    <t>Pendiente verificar los ajustes y formulación realizados al PFI y PAI de la vigencia 2022.</t>
  </si>
  <si>
    <r>
      <t xml:space="preserve">Reporte At. Ciudadano: </t>
    </r>
    <r>
      <rPr>
        <sz val="8"/>
        <color theme="1"/>
        <rFont val="Tahoma"/>
        <family val="2"/>
      </rPr>
      <t xml:space="preserve">1. Se actualizaron en el mes de febrero las acciones formuladas en el Plan de Fortalecimiento Institucional y en el mes de marzo se realizó reunión con el área encargada para despejar dudas. 2. Se revisaron y actualizaron los indicadores de cumplimiento [Plan de acción] que permitan medir la calidad y la oportunidad en la respuesta de las peticiones registradas en el mes de enero.
</t>
    </r>
    <r>
      <rPr>
        <b/>
        <sz val="8"/>
        <color theme="1"/>
        <rFont val="Tahoma"/>
        <family val="2"/>
      </rPr>
      <t xml:space="preserve">Análisis OCI: </t>
    </r>
    <r>
      <rPr>
        <sz val="8"/>
        <color theme="1"/>
        <rFont val="Tahoma"/>
        <family val="2"/>
      </rPr>
      <t xml:space="preserve">De conformidad con lo formulado en el plan de mejoramiento, el área se reúne con el área de Planeación para verificar las acciones del Plan de Fortalecimiento Institucional de la vigencia 2022, así como de la formulación de los indicadores del área en el Plan de Acción Institucional. Teniendo en cuenta lo anterior, se califica la acción como </t>
    </r>
    <r>
      <rPr>
        <b/>
        <sz val="8"/>
        <color theme="1"/>
        <rFont val="Tahoma"/>
        <family val="2"/>
      </rPr>
      <t>"Terminada"</t>
    </r>
    <r>
      <rPr>
        <sz val="8"/>
        <color theme="1"/>
        <rFont val="Tahoma"/>
        <family val="2"/>
      </rPr>
      <t xml:space="preserve"> con estado </t>
    </r>
    <r>
      <rPr>
        <b/>
        <sz val="8"/>
        <color theme="1"/>
        <rFont val="Tahoma"/>
        <family val="2"/>
      </rPr>
      <t>"Abierta"</t>
    </r>
    <r>
      <rPr>
        <sz val="8"/>
        <color theme="1"/>
        <rFont val="Tahoma"/>
        <family val="2"/>
      </rPr>
      <t xml:space="preserve"> de manera que se puedan verificar los ajustes adelantados a lo indicado. </t>
    </r>
  </si>
  <si>
    <r>
      <rPr>
        <b/>
        <sz val="8"/>
        <color theme="1"/>
        <rFont val="Tahoma"/>
        <family val="2"/>
      </rPr>
      <t>Reporte Servicios Administrativos:</t>
    </r>
    <r>
      <rPr>
        <sz val="8"/>
        <color theme="1"/>
        <rFont val="Tahoma"/>
        <family val="2"/>
      </rPr>
      <t xml:space="preserve"> Se reune el área de Servicios Administrativos y el área de Planeación para revisar los indicadores del área que se plantearon en el Plan de Acción Institucional de la vigencia 2022, concluyendo que los mismos se encuentran acorden con la gestión que realiza el área de Servicios Administrativos.
</t>
    </r>
    <r>
      <rPr>
        <b/>
        <sz val="8"/>
        <color theme="1"/>
        <rFont val="Tahoma"/>
        <family val="2"/>
      </rPr>
      <t xml:space="preserve">Análisis OCI: </t>
    </r>
    <r>
      <rPr>
        <sz val="8"/>
        <color theme="1"/>
        <rFont val="Tahoma"/>
        <family val="2"/>
      </rPr>
      <t xml:space="preserve">Conforme a las evidencias cargadas por el proceso, la OCI verificó los indicadores planteados para la vigencia 2022 por parte del área de Servicios administrativos y publicados en el PAI institucional, evidenciando que fueron formulados teniendo en cuenta las 2 Sedes de Capital, y debido a que este año se hará una toma física completa a los bienes catalogados como Propiedad, Planta y Equipo de Canal Capital, se tuvo encuenta incluir os bienes de la Casa de la 69 y medir el resultado a través de los indicadores de gestión del proceso.
Por lo anterior, y teniendo en cuenta los ajustes realizados a los indicadores de la vigencia la acción se califica como </t>
    </r>
    <r>
      <rPr>
        <b/>
        <sz val="8"/>
        <color theme="1"/>
        <rFont val="Tahoma"/>
        <family val="2"/>
      </rPr>
      <t>"Terminada"</t>
    </r>
    <r>
      <rPr>
        <sz val="8"/>
        <color theme="1"/>
        <rFont val="Tahoma"/>
        <family val="2"/>
      </rPr>
      <t xml:space="preserve"> con estado </t>
    </r>
    <r>
      <rPr>
        <b/>
        <sz val="8"/>
        <color theme="1"/>
        <rFont val="Tahoma"/>
        <family val="2"/>
      </rPr>
      <t>"Cerrada"</t>
    </r>
  </si>
  <si>
    <r>
      <rPr>
        <b/>
        <sz val="8"/>
        <color theme="1"/>
        <rFont val="Tahoma"/>
        <family val="2"/>
      </rPr>
      <t xml:space="preserve">Reporte Planeación: </t>
    </r>
    <r>
      <rPr>
        <sz val="8"/>
        <color theme="1"/>
        <rFont val="Tahoma"/>
        <family val="2"/>
      </rPr>
      <t xml:space="preserve">Se llevó a cabo la revisión integral del botón de transparencia de la entidad y se realizaron las aclaraciones con el fin de que los dueños de la información realizaran los ajustes correspondientes, asimismo se socializaron los lineamientos de publicación de información en el boletín institucional y se presentó el tema en el CIGD.
</t>
    </r>
    <r>
      <rPr>
        <b/>
        <sz val="8"/>
        <color theme="1"/>
        <rFont val="Tahoma"/>
        <family val="2"/>
      </rPr>
      <t xml:space="preserve">Análisis OCI: </t>
    </r>
    <r>
      <rPr>
        <sz val="8"/>
        <color theme="1"/>
        <rFont val="Tahoma"/>
        <family val="2"/>
      </rPr>
      <t>Conforme a lo reportado desde el área de Planeación se realizó la revisión e invitación a cada una de las áreas para actualizar la información que les corresponda y estructucturarla conforme a los lineamientos de la Resolución 1519 de 2020 emitida por el Mintic.</t>
    </r>
    <r>
      <rPr>
        <b/>
        <sz val="8"/>
        <color theme="1"/>
        <rFont val="Tahoma"/>
        <family val="2"/>
      </rPr>
      <t xml:space="preserve">
</t>
    </r>
    <r>
      <rPr>
        <sz val="8"/>
        <color theme="1"/>
        <rFont val="Tahoma"/>
        <family val="2"/>
      </rPr>
      <t xml:space="preserve">
Se recomienda al área de Planeación hacer revisión periódica de la estructura de publicación de la información y
generar alertas frente a la misma, verificando que la información se encuentre disponible y en armonía con la normatividad aplicable, conforme a lo definido en guía "LINEAMIENTOS PARA PUBLICACIÓN DE INFORMACIÓN EN EL BOTÓN DE TRANSPARENCIA"
Conforme a las evidencias reportadas el estado de la acción es </t>
    </r>
    <r>
      <rPr>
        <b/>
        <sz val="8"/>
        <color theme="1"/>
        <rFont val="Tahoma"/>
        <family val="2"/>
      </rPr>
      <t>"Terminada"</t>
    </r>
    <r>
      <rPr>
        <sz val="8"/>
        <color theme="1"/>
        <rFont val="Tahoma"/>
        <family val="2"/>
      </rPr>
      <t xml:space="preserve"> con estado </t>
    </r>
    <r>
      <rPr>
        <b/>
        <sz val="8"/>
        <color theme="1"/>
        <rFont val="Tahoma"/>
        <family val="2"/>
      </rPr>
      <t>"Cerrada"</t>
    </r>
  </si>
  <si>
    <r>
      <rPr>
        <b/>
        <sz val="8"/>
        <color theme="1"/>
        <rFont val="Tahoma"/>
        <family val="2"/>
      </rPr>
      <t xml:space="preserve">Reporte OCI: </t>
    </r>
    <r>
      <rPr>
        <sz val="8"/>
        <color theme="1"/>
        <rFont val="Tahoma"/>
        <family val="2"/>
      </rPr>
      <t xml:space="preserve">El 11 de febrero de 2022 se efectuo la actualización del formato  CCSE-FT-012 plan de auditoria individual. En la modificacion se ajusto de conformidad con la accion formulada para superar lo encontrado por la auditoria cruzada. De tal manera que las auditorias empezadas en el primer trimestre de la vigencia hicieron uso de dicha version. Se da como </t>
    </r>
    <r>
      <rPr>
        <b/>
        <sz val="8"/>
        <color theme="1"/>
        <rFont val="Tahoma"/>
        <family val="2"/>
      </rPr>
      <t xml:space="preserve">"Terminada" </t>
    </r>
    <r>
      <rPr>
        <sz val="8"/>
        <color theme="1"/>
        <rFont val="Tahoma"/>
        <family val="2"/>
      </rPr>
      <t xml:space="preserve">lo cual permite dejar la accion con estado </t>
    </r>
    <r>
      <rPr>
        <b/>
        <sz val="8"/>
        <color theme="1"/>
        <rFont val="Tahoma"/>
        <family val="2"/>
      </rPr>
      <t>"Cerrada".</t>
    </r>
  </si>
  <si>
    <r>
      <rPr>
        <b/>
        <sz val="8"/>
        <color theme="1"/>
        <rFont val="Tahoma"/>
        <family val="2"/>
      </rPr>
      <t xml:space="preserve">Reporte Sub. Financiera: · </t>
    </r>
    <r>
      <rPr>
        <sz val="8"/>
        <color theme="1"/>
        <rFont val="Tahoma"/>
        <family val="2"/>
      </rPr>
      <t xml:space="preserve">Durante los meses de enero, febrero, marzo y abril, se realizaron desarrollos de mejora y afinamiento del módulo de Financiera y se realiza el despliegue a producción del módulo completo en el mes de marzo. Adicionalmente se realizaron reuniones y capacitaciones con el equipo multidisciplinario ERP.
 Lunes, 21 de marzo⋅3:00 – 4:00pm, Reunión ERP Módulo Financiera
 Martes, 22 de marzo⋅3:00 – 4:00pm, Revisión ERP- módulo Financiera
</t>
    </r>
    <r>
      <rPr>
        <b/>
        <sz val="8"/>
        <color theme="1"/>
        <rFont val="Tahoma"/>
        <family val="2"/>
      </rPr>
      <t>Análisis OCI:</t>
    </r>
    <r>
      <rPr>
        <sz val="8"/>
        <color theme="1"/>
        <rFont val="Tahoma"/>
        <family val="2"/>
      </rPr>
      <t xml:space="preserve"> La Subdirección Financiera remitió soportes de las actas de las reuniones sostenidas con el área de sistemas e impresión de pantalla del desarrollo del ERP implementado. Por lo anterior, se califica como</t>
    </r>
    <r>
      <rPr>
        <b/>
        <sz val="8"/>
        <color theme="1"/>
        <rFont val="Tahoma"/>
        <family val="2"/>
      </rPr>
      <t xml:space="preserve"> "Incumplida". </t>
    </r>
    <r>
      <rPr>
        <sz val="8"/>
        <color theme="1"/>
        <rFont val="Tahom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</si>
</sst>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1" x14ac:knownFonts="1">
    <font>
      <sz val="11"/>
      <color theme="1"/>
      <name val="Calibri"/>
      <family val="2"/>
      <scheme val="minor"/>
    </font>
    <font>
      <sz val="11"/>
      <color theme="1"/>
      <name val="Calibri"/>
      <family val="2"/>
      <scheme val="minor"/>
    </font>
    <font>
      <sz val="10"/>
      <name val="Arial"/>
      <family val="2"/>
    </font>
    <font>
      <sz val="10"/>
      <color indexed="8"/>
      <name val="Arial"/>
      <family val="2"/>
    </font>
    <font>
      <sz val="10"/>
      <name val="Tahoma"/>
      <family val="2"/>
    </font>
    <font>
      <sz val="10"/>
      <color theme="1"/>
      <name val="Tahoma"/>
      <family val="2"/>
    </font>
    <font>
      <b/>
      <sz val="10"/>
      <color theme="1"/>
      <name val="Tahoma"/>
      <family val="2"/>
    </font>
    <font>
      <sz val="10"/>
      <color indexed="8"/>
      <name val="Tahoma"/>
      <family val="2"/>
    </font>
    <font>
      <b/>
      <sz val="18"/>
      <color theme="1"/>
      <name val="Tahoma"/>
      <family val="2"/>
    </font>
    <font>
      <b/>
      <sz val="10"/>
      <color theme="0"/>
      <name val="Tahoma"/>
      <family val="2"/>
    </font>
    <font>
      <sz val="8"/>
      <color theme="1"/>
      <name val="Tahoma"/>
      <family val="2"/>
    </font>
    <font>
      <sz val="8"/>
      <name val="Tahoma"/>
      <family val="2"/>
    </font>
    <font>
      <sz val="8"/>
      <color rgb="FF000000"/>
      <name val="Tahoma"/>
      <family val="2"/>
    </font>
    <font>
      <b/>
      <sz val="8"/>
      <color theme="1"/>
      <name val="Tahoma"/>
      <family val="2"/>
    </font>
    <font>
      <sz val="8"/>
      <color rgb="FFFF0000"/>
      <name val="Tahoma"/>
      <family val="2"/>
    </font>
    <font>
      <b/>
      <sz val="8"/>
      <name val="Tahoma"/>
      <family val="2"/>
    </font>
    <font>
      <sz val="9"/>
      <name val="Tahoma"/>
      <family val="2"/>
    </font>
    <font>
      <sz val="9"/>
      <color theme="1"/>
      <name val="Tahoma"/>
      <family val="2"/>
    </font>
    <font>
      <b/>
      <sz val="9"/>
      <color theme="1"/>
      <name val="Tahoma"/>
      <family val="2"/>
    </font>
    <font>
      <i/>
      <sz val="8"/>
      <color theme="1"/>
      <name val="Tahoma"/>
      <family val="2"/>
    </font>
    <font>
      <u/>
      <sz val="8"/>
      <color rgb="FF1155CC"/>
      <name val="Tahoma"/>
      <family val="2"/>
    </font>
  </fonts>
  <fills count="20">
    <fill>
      <patternFill patternType="none"/>
    </fill>
    <fill>
      <patternFill patternType="gray125"/>
    </fill>
    <fill>
      <patternFill patternType="solid">
        <fgColor theme="3"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rgb="FF002060"/>
        <bgColor indexed="64"/>
      </patternFill>
    </fill>
    <fill>
      <patternFill patternType="solid">
        <fgColor theme="7" tint="-0.499984740745262"/>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bgColor theme="0"/>
      </patternFill>
    </fill>
    <fill>
      <patternFill patternType="solid">
        <fgColor theme="6" tint="-0.249977111117893"/>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theme="8" tint="0.79998168889431442"/>
        <bgColor indexed="64"/>
      </patternFill>
    </fill>
  </fills>
  <borders count="58">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theme="0"/>
      </left>
      <right style="thin">
        <color theme="0"/>
      </right>
      <top style="medium">
        <color indexed="64"/>
      </top>
      <bottom/>
      <diagonal/>
    </border>
    <border>
      <left style="thin">
        <color theme="0"/>
      </left>
      <right style="thin">
        <color theme="0"/>
      </right>
      <top/>
      <bottom/>
      <diagonal/>
    </border>
    <border>
      <left style="thin">
        <color theme="0"/>
      </left>
      <right style="thin">
        <color theme="0"/>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theme="0"/>
      </bottom>
      <diagonal/>
    </border>
    <border>
      <left/>
      <right style="thin">
        <color theme="0"/>
      </right>
      <top style="thin">
        <color theme="0"/>
      </top>
      <bottom style="medium">
        <color indexed="64"/>
      </bottom>
      <diagonal/>
    </border>
    <border>
      <left style="thin">
        <color theme="0"/>
      </left>
      <right/>
      <top style="medium">
        <color indexed="64"/>
      </top>
      <bottom style="thin">
        <color theme="0"/>
      </bottom>
      <diagonal/>
    </border>
    <border>
      <left/>
      <right style="thin">
        <color theme="0"/>
      </right>
      <top style="medium">
        <color indexed="64"/>
      </top>
      <bottom style="thin">
        <color theme="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theme="0"/>
      </right>
      <top style="medium">
        <color indexed="64"/>
      </top>
      <bottom style="medium">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theme="0"/>
      </bottom>
      <diagonal/>
    </border>
    <border>
      <left/>
      <right style="medium">
        <color indexed="64"/>
      </right>
      <top style="thin">
        <color theme="0"/>
      </top>
      <bottom style="medium">
        <color indexed="64"/>
      </bottom>
      <diagonal/>
    </border>
  </borders>
  <cellStyleXfs count="7">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cellStyleXfs>
  <cellXfs count="293">
    <xf numFmtId="0" fontId="0" fillId="0" borderId="0" xfId="0"/>
    <xf numFmtId="0" fontId="3" fillId="0" borderId="0" xfId="2" applyFont="1" applyFill="1" applyBorder="1" applyAlignment="1">
      <alignment vertical="center"/>
    </xf>
    <xf numFmtId="0" fontId="3" fillId="0" borderId="0" xfId="2" applyFont="1" applyBorder="1" applyAlignment="1">
      <alignment vertical="center"/>
    </xf>
    <xf numFmtId="0" fontId="5" fillId="0" borderId="0" xfId="0" applyFont="1"/>
    <xf numFmtId="0" fontId="5" fillId="0" borderId="0" xfId="0" applyFont="1" applyAlignment="1">
      <alignment vertical="center"/>
    </xf>
    <xf numFmtId="0" fontId="5" fillId="0" borderId="0" xfId="0" applyFont="1" applyFill="1"/>
    <xf numFmtId="9" fontId="5" fillId="0" borderId="0" xfId="1" applyFont="1" applyFill="1" applyAlignment="1">
      <alignment horizontal="center" vertical="center"/>
    </xf>
    <xf numFmtId="9" fontId="5" fillId="0" borderId="0" xfId="1"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9" fontId="6" fillId="0" borderId="0" xfId="1" applyFont="1" applyAlignment="1">
      <alignment horizontal="center" vertical="center"/>
    </xf>
    <xf numFmtId="0" fontId="7" fillId="0" borderId="0" xfId="2" applyFont="1" applyFill="1" applyBorder="1" applyAlignment="1">
      <alignment vertical="center"/>
    </xf>
    <xf numFmtId="0" fontId="7" fillId="0" borderId="0" xfId="2" applyFont="1" applyFill="1" applyBorder="1" applyAlignment="1">
      <alignment horizontal="center" vertical="center"/>
    </xf>
    <xf numFmtId="0" fontId="7" fillId="0" borderId="0" xfId="2" applyFont="1" applyFill="1" applyBorder="1" applyAlignment="1"/>
    <xf numFmtId="0" fontId="7" fillId="0" borderId="0" xfId="2" applyFont="1" applyFill="1" applyBorder="1"/>
    <xf numFmtId="1" fontId="5" fillId="0" borderId="0" xfId="1" applyNumberFormat="1" applyFont="1" applyAlignment="1">
      <alignment horizontal="center" vertical="center"/>
    </xf>
    <xf numFmtId="0" fontId="7" fillId="0" borderId="0" xfId="2" applyFont="1" applyFill="1" applyBorder="1" applyAlignment="1">
      <alignment vertical="center" wrapText="1"/>
    </xf>
    <xf numFmtId="0" fontId="4" fillId="0" borderId="0" xfId="2" applyFont="1" applyAlignment="1">
      <alignment horizontal="center" vertical="center"/>
    </xf>
    <xf numFmtId="0" fontId="6" fillId="0" borderId="0" xfId="0" applyFont="1" applyFill="1" applyAlignment="1">
      <alignment horizontal="center" vertical="center"/>
    </xf>
    <xf numFmtId="0" fontId="10" fillId="0" borderId="0" xfId="0" applyFont="1"/>
    <xf numFmtId="0" fontId="5" fillId="0" borderId="0" xfId="0" applyFont="1" applyProtection="1"/>
    <xf numFmtId="0" fontId="10" fillId="11" borderId="19" xfId="0" applyFont="1" applyFill="1" applyBorder="1" applyAlignment="1" applyProtection="1">
      <alignment horizontal="center" vertical="center" wrapText="1"/>
    </xf>
    <xf numFmtId="0" fontId="10" fillId="11" borderId="20" xfId="0" applyFont="1" applyFill="1" applyBorder="1" applyAlignment="1" applyProtection="1">
      <alignment horizontal="center" vertical="center" wrapText="1"/>
    </xf>
    <xf numFmtId="0" fontId="10" fillId="11" borderId="20" xfId="0" applyFont="1" applyFill="1" applyBorder="1" applyAlignment="1" applyProtection="1">
      <alignment horizontal="center" vertical="center" wrapText="1"/>
      <protection locked="0"/>
    </xf>
    <xf numFmtId="0" fontId="10" fillId="11" borderId="21" xfId="0" applyFont="1" applyFill="1" applyBorder="1" applyAlignment="1" applyProtection="1">
      <alignment horizontal="center" vertical="center" wrapText="1"/>
    </xf>
    <xf numFmtId="0" fontId="10" fillId="12" borderId="19" xfId="0" applyFont="1" applyFill="1" applyBorder="1" applyAlignment="1" applyProtection="1">
      <alignment horizontal="center" vertical="center" wrapText="1"/>
    </xf>
    <xf numFmtId="0" fontId="10" fillId="12" borderId="20" xfId="0" applyFont="1" applyFill="1" applyBorder="1" applyAlignment="1" applyProtection="1">
      <alignment horizontal="center" vertical="center" wrapText="1"/>
    </xf>
    <xf numFmtId="0" fontId="10" fillId="12" borderId="39" xfId="0" applyFont="1" applyFill="1" applyBorder="1" applyAlignment="1" applyProtection="1">
      <alignment horizontal="center" vertical="center" wrapText="1"/>
    </xf>
    <xf numFmtId="0" fontId="10" fillId="0" borderId="7" xfId="0" applyFont="1" applyBorder="1" applyAlignment="1">
      <alignment horizontal="center" vertical="center" wrapText="1"/>
    </xf>
    <xf numFmtId="15"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justify" vertical="center" wrapText="1"/>
    </xf>
    <xf numFmtId="0" fontId="11" fillId="0" borderId="13" xfId="0" applyFont="1" applyBorder="1" applyAlignment="1">
      <alignment horizontal="center" vertical="center" wrapText="1"/>
    </xf>
    <xf numFmtId="9" fontId="11" fillId="0" borderId="3" xfId="1" applyFont="1" applyFill="1" applyBorder="1" applyAlignment="1" applyProtection="1">
      <alignment horizontal="center" vertical="center" wrapText="1"/>
    </xf>
    <xf numFmtId="0" fontId="10" fillId="0" borderId="3" xfId="0" applyFont="1" applyBorder="1" applyAlignment="1">
      <alignment horizontal="center" vertical="center" wrapText="1"/>
    </xf>
    <xf numFmtId="15" fontId="10" fillId="0" borderId="3" xfId="0" applyNumberFormat="1" applyFont="1" applyBorder="1" applyAlignment="1">
      <alignment horizontal="center" vertical="center" wrapText="1"/>
    </xf>
    <xf numFmtId="0" fontId="10" fillId="0" borderId="3" xfId="0" applyFont="1" applyBorder="1" applyAlignment="1">
      <alignment horizontal="justify" vertical="center" wrapText="1"/>
    </xf>
    <xf numFmtId="0" fontId="10" fillId="0" borderId="13" xfId="0" applyFont="1" applyBorder="1" applyAlignment="1">
      <alignment horizontal="center" vertical="center" wrapText="1"/>
    </xf>
    <xf numFmtId="164" fontId="10" fillId="0" borderId="3" xfId="1" applyNumberFormat="1" applyFont="1" applyFill="1" applyBorder="1" applyAlignment="1" applyProtection="1">
      <alignment horizontal="center" vertical="center" wrapText="1"/>
    </xf>
    <xf numFmtId="0" fontId="11" fillId="0" borderId="42" xfId="0" applyFont="1" applyBorder="1" applyAlignment="1">
      <alignment horizontal="center" vertical="center" wrapText="1"/>
    </xf>
    <xf numFmtId="15" fontId="10" fillId="0" borderId="3" xfId="0" applyNumberFormat="1" applyFont="1" applyBorder="1" applyAlignment="1" applyProtection="1">
      <alignment horizontal="center" vertical="center" wrapText="1"/>
      <protection locked="0" hidden="1"/>
    </xf>
    <xf numFmtId="0" fontId="10" fillId="0" borderId="3" xfId="0" applyFont="1" applyBorder="1" applyAlignment="1" applyProtection="1">
      <alignment horizontal="center" vertical="center" wrapText="1"/>
      <protection locked="0" hidden="1"/>
    </xf>
    <xf numFmtId="0" fontId="10" fillId="0" borderId="3" xfId="0" applyFont="1" applyBorder="1" applyAlignment="1" applyProtection="1">
      <alignment horizontal="justify" vertical="center" wrapText="1"/>
      <protection locked="0" hidden="1"/>
    </xf>
    <xf numFmtId="0" fontId="10" fillId="0" borderId="13" xfId="0" applyFont="1" applyBorder="1" applyAlignment="1" applyProtection="1">
      <alignment horizontal="center" vertical="center" wrapText="1"/>
      <protection locked="0" hidden="1"/>
    </xf>
    <xf numFmtId="164" fontId="10" fillId="0" borderId="3" xfId="1" applyNumberFormat="1" applyFont="1" applyBorder="1" applyAlignment="1" applyProtection="1">
      <alignment horizontal="center" vertical="center" wrapText="1"/>
      <protection locked="0" hidden="1"/>
    </xf>
    <xf numFmtId="0" fontId="10" fillId="0" borderId="3" xfId="0" applyFont="1" applyBorder="1" applyAlignment="1" applyProtection="1">
      <alignment horizontal="center" vertical="center" wrapText="1"/>
      <protection hidden="1"/>
    </xf>
    <xf numFmtId="15" fontId="11" fillId="0" borderId="3" xfId="0" applyNumberFormat="1" applyFont="1" applyBorder="1" applyAlignment="1" applyProtection="1">
      <alignment horizontal="center" vertical="center" wrapText="1"/>
      <protection locked="0" hidden="1"/>
    </xf>
    <xf numFmtId="0" fontId="11" fillId="0" borderId="3" xfId="0" applyFont="1" applyBorder="1" applyAlignment="1" applyProtection="1">
      <alignment horizontal="center" vertical="center" wrapText="1"/>
      <protection locked="0" hidden="1"/>
    </xf>
    <xf numFmtId="0" fontId="11" fillId="0" borderId="13" xfId="0" applyFont="1" applyBorder="1" applyAlignment="1" applyProtection="1">
      <alignment horizontal="center" vertical="center" wrapText="1"/>
      <protection locked="0" hidden="1"/>
    </xf>
    <xf numFmtId="164" fontId="11" fillId="0" borderId="3" xfId="1" applyNumberFormat="1" applyFont="1" applyFill="1" applyBorder="1" applyAlignment="1" applyProtection="1">
      <alignment horizontal="center" vertical="center" wrapText="1"/>
      <protection locked="0" hidden="1"/>
    </xf>
    <xf numFmtId="0" fontId="11" fillId="0" borderId="3" xfId="0" applyFont="1" applyBorder="1" applyAlignment="1" applyProtection="1">
      <alignment horizontal="center" vertical="center" wrapText="1"/>
      <protection hidden="1"/>
    </xf>
    <xf numFmtId="15" fontId="10" fillId="0" borderId="43" xfId="0" applyNumberFormat="1" applyFont="1" applyBorder="1" applyAlignment="1">
      <alignment horizontal="center" vertical="center" wrapText="1"/>
    </xf>
    <xf numFmtId="0" fontId="10" fillId="0" borderId="43" xfId="0" applyFont="1" applyBorder="1" applyAlignment="1">
      <alignment horizontal="center" vertical="center" wrapText="1"/>
    </xf>
    <xf numFmtId="0" fontId="10" fillId="0" borderId="45" xfId="0" applyFont="1" applyBorder="1" applyAlignment="1">
      <alignment horizontal="center" vertical="center" wrapText="1"/>
    </xf>
    <xf numFmtId="0" fontId="10" fillId="15" borderId="43" xfId="0" applyFont="1" applyFill="1" applyBorder="1" applyAlignment="1">
      <alignment horizontal="center" vertical="center" wrapText="1"/>
    </xf>
    <xf numFmtId="164" fontId="12" fillId="15" borderId="43" xfId="0" applyNumberFormat="1" applyFont="1" applyFill="1" applyBorder="1" applyAlignment="1">
      <alignment horizontal="center" vertical="center" wrapText="1"/>
    </xf>
    <xf numFmtId="15" fontId="12" fillId="0" borderId="43" xfId="0" applyNumberFormat="1" applyFont="1" applyBorder="1" applyAlignment="1">
      <alignment horizontal="center" vertical="center" wrapText="1"/>
    </xf>
    <xf numFmtId="0" fontId="12" fillId="0" borderId="43" xfId="0" applyFont="1" applyBorder="1" applyAlignment="1">
      <alignment horizontal="center" vertical="center" wrapText="1"/>
    </xf>
    <xf numFmtId="0" fontId="12" fillId="0" borderId="44" xfId="0" applyFont="1" applyBorder="1" applyAlignment="1">
      <alignment horizontal="center" vertical="center" wrapText="1"/>
    </xf>
    <xf numFmtId="164" fontId="12" fillId="0" borderId="44" xfId="0" applyNumberFormat="1" applyFont="1" applyBorder="1" applyAlignment="1">
      <alignment horizontal="center" vertical="center" wrapText="1"/>
    </xf>
    <xf numFmtId="15" fontId="10" fillId="0" borderId="44" xfId="0" applyNumberFormat="1" applyFont="1" applyBorder="1" applyAlignment="1">
      <alignment horizontal="center" vertical="center" wrapText="1"/>
    </xf>
    <xf numFmtId="0" fontId="10" fillId="0" borderId="44" xfId="0" applyFont="1" applyBorder="1" applyAlignment="1">
      <alignment horizontal="center" vertical="center" wrapText="1"/>
    </xf>
    <xf numFmtId="15" fontId="10" fillId="0" borderId="22" xfId="0" applyNumberFormat="1" applyFont="1" applyBorder="1" applyAlignment="1" applyProtection="1">
      <alignment horizontal="center" vertical="center" wrapText="1"/>
      <protection locked="0" hidden="1"/>
    </xf>
    <xf numFmtId="0" fontId="10" fillId="0" borderId="22" xfId="0" applyFont="1" applyBorder="1" applyAlignment="1" applyProtection="1">
      <alignment horizontal="center" vertical="center" wrapText="1"/>
      <protection locked="0" hidden="1"/>
    </xf>
    <xf numFmtId="0" fontId="10" fillId="0" borderId="3" xfId="0" applyFont="1" applyBorder="1" applyAlignment="1">
      <alignment horizontal="justify" vertical="center"/>
    </xf>
    <xf numFmtId="0" fontId="10" fillId="0" borderId="46" xfId="0" applyFont="1" applyBorder="1" applyAlignment="1" applyProtection="1">
      <alignment horizontal="center" vertical="center" wrapText="1"/>
      <protection locked="0" hidden="1"/>
    </xf>
    <xf numFmtId="164" fontId="10" fillId="0" borderId="22" xfId="1" applyNumberFormat="1" applyFont="1" applyFill="1" applyBorder="1" applyAlignment="1" applyProtection="1">
      <alignment horizontal="center" vertical="center" wrapText="1"/>
      <protection locked="0" hidden="1"/>
    </xf>
    <xf numFmtId="0" fontId="10" fillId="0" borderId="22" xfId="0" applyFont="1" applyBorder="1" applyAlignment="1" applyProtection="1">
      <alignment horizontal="center" vertical="center" wrapText="1"/>
      <protection hidden="1"/>
    </xf>
    <xf numFmtId="0" fontId="10" fillId="0" borderId="3" xfId="0" applyFont="1" applyBorder="1" applyAlignment="1" applyProtection="1">
      <alignment horizontal="justify" vertical="center"/>
      <protection locked="0" hidden="1"/>
    </xf>
    <xf numFmtId="164" fontId="10" fillId="0" borderId="22" xfId="1" applyNumberFormat="1" applyFont="1" applyBorder="1" applyAlignment="1" applyProtection="1">
      <alignment horizontal="center" vertical="center" wrapText="1"/>
      <protection locked="0" hidden="1"/>
    </xf>
    <xf numFmtId="0" fontId="10" fillId="0" borderId="22" xfId="0" applyFont="1" applyBorder="1" applyAlignment="1" applyProtection="1">
      <alignment horizontal="justify" vertical="center" wrapText="1"/>
      <protection locked="0" hidden="1"/>
    </xf>
    <xf numFmtId="164" fontId="10" fillId="0" borderId="43" xfId="0" applyNumberFormat="1" applyFont="1" applyBorder="1" applyAlignment="1">
      <alignment horizontal="center" vertical="center" wrapText="1"/>
    </xf>
    <xf numFmtId="164" fontId="11" fillId="0" borderId="3" xfId="1" applyNumberFormat="1" applyFont="1" applyBorder="1" applyAlignment="1" applyProtection="1">
      <alignment horizontal="center" vertical="center" wrapText="1"/>
      <protection locked="0" hidden="1"/>
    </xf>
    <xf numFmtId="0" fontId="10" fillId="0" borderId="47" xfId="0" applyFont="1" applyBorder="1" applyAlignment="1">
      <alignment horizontal="center" vertical="center" wrapText="1"/>
    </xf>
    <xf numFmtId="0" fontId="12" fillId="0" borderId="3" xfId="0" applyFont="1" applyBorder="1" applyAlignment="1">
      <alignment horizontal="center" vertical="center" wrapText="1"/>
    </xf>
    <xf numFmtId="15" fontId="11" fillId="0" borderId="22" xfId="0" applyNumberFormat="1" applyFont="1" applyBorder="1" applyAlignment="1" applyProtection="1">
      <alignment horizontal="center" vertical="center" wrapText="1"/>
      <protection locked="0" hidden="1"/>
    </xf>
    <xf numFmtId="0" fontId="11" fillId="0" borderId="22" xfId="0" applyFont="1" applyBorder="1" applyAlignment="1" applyProtection="1">
      <alignment horizontal="center" vertical="center" wrapText="1"/>
      <protection locked="0" hidden="1"/>
    </xf>
    <xf numFmtId="15" fontId="11" fillId="0" borderId="22" xfId="0" applyNumberFormat="1" applyFont="1" applyBorder="1" applyAlignment="1" applyProtection="1">
      <alignment horizontal="center" vertical="center" wrapText="1"/>
      <protection hidden="1"/>
    </xf>
    <xf numFmtId="0" fontId="11" fillId="0" borderId="46" xfId="0" applyFont="1" applyBorder="1" applyAlignment="1" applyProtection="1">
      <alignment horizontal="center" vertical="center" wrapText="1"/>
      <protection locked="0" hidden="1"/>
    </xf>
    <xf numFmtId="164" fontId="11" fillId="0" borderId="22" xfId="1" applyNumberFormat="1" applyFont="1" applyFill="1" applyBorder="1" applyAlignment="1" applyProtection="1">
      <alignment horizontal="center" vertical="center" wrapText="1"/>
      <protection locked="0" hidden="1"/>
    </xf>
    <xf numFmtId="0" fontId="11" fillId="0" borderId="22" xfId="0" applyFont="1" applyBorder="1" applyAlignment="1" applyProtection="1">
      <alignment horizontal="center" vertical="center" wrapText="1"/>
      <protection hidden="1"/>
    </xf>
    <xf numFmtId="0" fontId="11" fillId="0" borderId="3" xfId="0" applyFont="1" applyBorder="1" applyAlignment="1" applyProtection="1">
      <alignment horizontal="justify" vertical="center" wrapText="1"/>
      <protection locked="0" hidden="1"/>
    </xf>
    <xf numFmtId="164" fontId="11" fillId="0" borderId="22" xfId="1" applyNumberFormat="1" applyFont="1" applyBorder="1" applyAlignment="1" applyProtection="1">
      <alignment horizontal="center" vertical="center" wrapText="1"/>
      <protection locked="0" hidden="1"/>
    </xf>
    <xf numFmtId="15" fontId="10" fillId="0" borderId="22" xfId="0" applyNumberFormat="1" applyFont="1" applyBorder="1" applyAlignment="1" applyProtection="1">
      <alignment horizontal="center" vertical="center" wrapText="1"/>
      <protection hidden="1"/>
    </xf>
    <xf numFmtId="0" fontId="16" fillId="0" borderId="22" xfId="0" applyFont="1" applyBorder="1" applyAlignment="1" applyProtection="1">
      <alignment horizontal="center" vertical="center" wrapText="1"/>
      <protection hidden="1"/>
    </xf>
    <xf numFmtId="0" fontId="17" fillId="5" borderId="3" xfId="0" applyFont="1" applyFill="1" applyBorder="1" applyAlignment="1">
      <alignment horizontal="center" vertical="center" wrapText="1"/>
    </xf>
    <xf numFmtId="0" fontId="17" fillId="0" borderId="3" xfId="0" applyFont="1" applyBorder="1" applyAlignment="1">
      <alignment horizontal="justify" vertical="center" wrapText="1"/>
    </xf>
    <xf numFmtId="0" fontId="17" fillId="0" borderId="3" xfId="0" applyFont="1" applyBorder="1" applyAlignment="1">
      <alignment horizontal="center" vertical="center" wrapText="1"/>
    </xf>
    <xf numFmtId="0" fontId="17" fillId="5" borderId="3" xfId="0" applyFont="1" applyFill="1" applyBorder="1" applyAlignment="1" applyProtection="1">
      <alignment wrapText="1"/>
      <protection hidden="1"/>
    </xf>
    <xf numFmtId="0" fontId="12" fillId="0" borderId="52" xfId="0" applyFont="1" applyBorder="1" applyAlignment="1">
      <alignment horizontal="center" vertical="center" wrapText="1"/>
    </xf>
    <xf numFmtId="0" fontId="5" fillId="0" borderId="0" xfId="0" applyFont="1" applyAlignment="1">
      <alignment horizontal="center"/>
    </xf>
    <xf numFmtId="0" fontId="10" fillId="0" borderId="22" xfId="0" applyFont="1" applyBorder="1" applyAlignment="1" applyProtection="1">
      <alignment horizontal="center" vertical="center" wrapText="1"/>
    </xf>
    <xf numFmtId="0" fontId="10" fillId="0" borderId="3" xfId="0" applyFont="1" applyFill="1" applyBorder="1" applyAlignment="1" applyProtection="1">
      <alignment horizontal="justify" vertical="center" wrapText="1"/>
    </xf>
    <xf numFmtId="0" fontId="10" fillId="5" borderId="3" xfId="0" applyFont="1" applyFill="1" applyBorder="1" applyAlignment="1" applyProtection="1">
      <alignment wrapText="1"/>
      <protection hidden="1"/>
    </xf>
    <xf numFmtId="0" fontId="5" fillId="0" borderId="0" xfId="0" applyFont="1" applyAlignment="1">
      <alignment horizontal="justify" vertical="center"/>
    </xf>
    <xf numFmtId="0" fontId="17" fillId="0" borderId="0" xfId="0" applyFont="1"/>
    <xf numFmtId="0" fontId="18" fillId="3" borderId="17" xfId="0" applyFont="1" applyFill="1" applyBorder="1" applyAlignment="1" applyProtection="1">
      <alignment horizontal="center" vertical="center" wrapText="1"/>
    </xf>
    <xf numFmtId="0" fontId="10" fillId="0" borderId="13" xfId="0" applyFont="1" applyFill="1" applyBorder="1" applyAlignment="1" applyProtection="1">
      <alignment horizontal="center" vertical="center" wrapText="1"/>
    </xf>
    <xf numFmtId="0" fontId="10" fillId="0" borderId="46" xfId="0" applyFont="1" applyFill="1" applyBorder="1" applyAlignment="1" applyProtection="1">
      <alignment horizontal="center" vertical="center" wrapText="1"/>
    </xf>
    <xf numFmtId="0" fontId="10" fillId="0" borderId="3" xfId="0" applyFont="1" applyBorder="1" applyAlignment="1">
      <alignment horizontal="left" vertical="center" wrapText="1"/>
    </xf>
    <xf numFmtId="0" fontId="10" fillId="0" borderId="3" xfId="0" applyFont="1" applyFill="1" applyBorder="1" applyAlignment="1">
      <alignment horizontal="justify" vertical="center" wrapText="1"/>
    </xf>
    <xf numFmtId="0" fontId="10" fillId="0" borderId="3" xfId="0" applyFont="1" applyFill="1" applyBorder="1" applyAlignment="1">
      <alignment horizontal="justify" vertical="top" wrapText="1"/>
    </xf>
    <xf numFmtId="0" fontId="13" fillId="0" borderId="3" xfId="0" applyFont="1" applyFill="1" applyBorder="1" applyAlignment="1" applyProtection="1">
      <alignment horizontal="left" vertical="center" wrapText="1"/>
    </xf>
    <xf numFmtId="0" fontId="13" fillId="0" borderId="3" xfId="0" applyFont="1" applyFill="1" applyBorder="1" applyAlignment="1" applyProtection="1">
      <alignment horizontal="justify" vertical="center" wrapText="1"/>
    </xf>
    <xf numFmtId="0" fontId="10" fillId="0" borderId="3" xfId="0" applyFont="1" applyBorder="1" applyAlignment="1" applyProtection="1">
      <alignment horizontal="left" vertical="center"/>
      <protection locked="0" hidden="1"/>
    </xf>
    <xf numFmtId="0" fontId="10" fillId="0" borderId="3" xfId="0" applyFont="1" applyBorder="1" applyAlignment="1" applyProtection="1">
      <alignment horizontal="left" vertical="center" wrapText="1"/>
      <protection locked="0" hidden="1"/>
    </xf>
    <xf numFmtId="15" fontId="10" fillId="0" borderId="3" xfId="0" applyNumberFormat="1" applyFont="1" applyFill="1" applyBorder="1" applyAlignment="1" applyProtection="1">
      <alignment horizontal="center" vertical="center" wrapText="1"/>
      <protection locked="0" hidden="1"/>
    </xf>
    <xf numFmtId="15" fontId="10"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19" borderId="19" xfId="0" applyFont="1" applyFill="1" applyBorder="1" applyAlignment="1" applyProtection="1">
      <alignment horizontal="center" vertical="center" wrapText="1"/>
    </xf>
    <xf numFmtId="0" fontId="10" fillId="19" borderId="20" xfId="0" applyFont="1" applyFill="1" applyBorder="1" applyAlignment="1" applyProtection="1">
      <alignment horizontal="center" vertical="center" wrapText="1"/>
    </xf>
    <xf numFmtId="0" fontId="10" fillId="19" borderId="21" xfId="0" applyFont="1" applyFill="1" applyBorder="1" applyAlignment="1" applyProtection="1">
      <alignment horizontal="center" vertical="center" wrapText="1"/>
    </xf>
    <xf numFmtId="0" fontId="10" fillId="14" borderId="3" xfId="0" applyFont="1" applyFill="1" applyBorder="1" applyAlignment="1" applyProtection="1">
      <alignment wrapText="1"/>
      <protection hidden="1"/>
    </xf>
    <xf numFmtId="0" fontId="10" fillId="14" borderId="3" xfId="0" applyFont="1" applyFill="1" applyBorder="1"/>
    <xf numFmtId="0" fontId="5" fillId="14" borderId="3" xfId="0" applyFont="1" applyFill="1" applyBorder="1"/>
    <xf numFmtId="0" fontId="17" fillId="16" borderId="3" xfId="0" applyFont="1" applyFill="1" applyBorder="1" applyAlignment="1">
      <alignment horizontal="center" vertical="center" wrapText="1"/>
    </xf>
    <xf numFmtId="0" fontId="16" fillId="7" borderId="22" xfId="0" applyFont="1" applyFill="1" applyBorder="1" applyAlignment="1" applyProtection="1">
      <alignment horizontal="center" vertical="center" wrapText="1"/>
      <protection hidden="1"/>
    </xf>
    <xf numFmtId="164" fontId="5" fillId="0" borderId="0" xfId="0" applyNumberFormat="1" applyFont="1"/>
    <xf numFmtId="164" fontId="10" fillId="19" borderId="20" xfId="0" applyNumberFormat="1" applyFont="1" applyFill="1" applyBorder="1" applyAlignment="1" applyProtection="1">
      <alignment horizontal="center" vertical="center" wrapText="1"/>
    </xf>
    <xf numFmtId="164" fontId="11" fillId="0" borderId="22" xfId="1" applyNumberFormat="1" applyFont="1" applyFill="1" applyBorder="1" applyAlignment="1" applyProtection="1">
      <alignment horizontal="center" vertical="center" wrapText="1"/>
      <protection hidden="1"/>
    </xf>
    <xf numFmtId="164" fontId="10" fillId="0" borderId="3" xfId="1" applyNumberFormat="1" applyFont="1" applyFill="1" applyBorder="1" applyAlignment="1">
      <alignment horizontal="center" vertical="center" wrapText="1"/>
    </xf>
    <xf numFmtId="164" fontId="10" fillId="14" borderId="3" xfId="0" applyNumberFormat="1" applyFont="1" applyFill="1" applyBorder="1" applyAlignment="1" applyProtection="1">
      <alignment wrapText="1"/>
      <protection hidden="1"/>
    </xf>
    <xf numFmtId="164" fontId="5" fillId="14" borderId="3" xfId="0" applyNumberFormat="1" applyFont="1" applyFill="1" applyBorder="1"/>
    <xf numFmtId="0" fontId="10" fillId="13" borderId="19" xfId="0" applyFont="1" applyFill="1" applyBorder="1" applyAlignment="1">
      <alignment horizontal="center" vertical="center" wrapText="1"/>
    </xf>
    <xf numFmtId="0" fontId="10" fillId="13" borderId="20" xfId="0" applyFont="1" applyFill="1" applyBorder="1" applyAlignment="1">
      <alignment horizontal="center" vertical="center" wrapText="1"/>
    </xf>
    <xf numFmtId="0" fontId="10" fillId="13" borderId="21" xfId="0" applyFont="1" applyFill="1" applyBorder="1" applyAlignment="1">
      <alignment horizontal="center" vertical="center" wrapText="1"/>
    </xf>
    <xf numFmtId="0" fontId="10" fillId="14" borderId="19" xfId="0" applyFont="1" applyFill="1" applyBorder="1" applyAlignment="1">
      <alignment horizontal="center" vertical="center" wrapText="1"/>
    </xf>
    <xf numFmtId="0" fontId="10" fillId="14" borderId="39" xfId="0" applyFont="1" applyFill="1" applyBorder="1" applyAlignment="1">
      <alignment horizontal="center" vertical="center" wrapText="1"/>
    </xf>
    <xf numFmtId="0" fontId="10" fillId="14" borderId="21" xfId="0" applyFont="1" applyFill="1" applyBorder="1" applyAlignment="1">
      <alignment horizontal="center" vertical="center" wrapText="1"/>
    </xf>
    <xf numFmtId="0" fontId="10" fillId="14" borderId="13" xfId="0" applyFont="1" applyFill="1" applyBorder="1" applyAlignment="1" applyProtection="1">
      <alignment wrapText="1"/>
      <protection hidden="1"/>
    </xf>
    <xf numFmtId="0" fontId="5" fillId="14" borderId="13" xfId="0" applyFont="1" applyFill="1" applyBorder="1"/>
    <xf numFmtId="0" fontId="10" fillId="0" borderId="3" xfId="0" applyFont="1" applyBorder="1"/>
    <xf numFmtId="15" fontId="10" fillId="0" borderId="3" xfId="0" applyNumberFormat="1"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3" xfId="0" applyFont="1" applyBorder="1" applyAlignment="1">
      <alignment horizontal="center" vertical="center"/>
    </xf>
    <xf numFmtId="0" fontId="10" fillId="0" borderId="48" xfId="0" applyFont="1" applyBorder="1" applyAlignment="1">
      <alignment horizontal="center" vertical="center" wrapText="1"/>
    </xf>
    <xf numFmtId="15" fontId="11" fillId="0" borderId="22" xfId="0" applyNumberFormat="1" applyFont="1" applyBorder="1" applyAlignment="1">
      <alignment horizontal="center" vertical="center" wrapText="1"/>
    </xf>
    <xf numFmtId="0" fontId="11" fillId="0" borderId="22" xfId="0" applyFont="1" applyBorder="1" applyAlignment="1">
      <alignment horizontal="center" vertical="center" wrapText="1"/>
    </xf>
    <xf numFmtId="0" fontId="11" fillId="0" borderId="22" xfId="0" applyFont="1" applyBorder="1" applyAlignment="1">
      <alignment horizontal="justify" vertical="center" wrapText="1"/>
    </xf>
    <xf numFmtId="0" fontId="11" fillId="0" borderId="46" xfId="0" applyFont="1" applyBorder="1" applyAlignment="1">
      <alignment horizontal="center" vertical="center" wrapText="1"/>
    </xf>
    <xf numFmtId="9" fontId="11" fillId="0" borderId="22" xfId="1" applyFont="1" applyFill="1" applyBorder="1" applyAlignment="1" applyProtection="1">
      <alignment horizontal="center" vertical="center" wrapText="1"/>
    </xf>
    <xf numFmtId="0" fontId="10" fillId="0" borderId="22"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22" xfId="0" applyFont="1" applyFill="1" applyBorder="1" applyAlignment="1">
      <alignment horizontal="justify" vertical="center" wrapText="1"/>
    </xf>
    <xf numFmtId="15" fontId="10" fillId="0" borderId="22" xfId="0" applyNumberFormat="1" applyFont="1" applyBorder="1" applyAlignment="1" applyProtection="1">
      <alignment horizontal="center" vertical="center"/>
    </xf>
    <xf numFmtId="0" fontId="10" fillId="0" borderId="22" xfId="0" applyFont="1" applyBorder="1" applyAlignment="1" applyProtection="1">
      <alignment horizontal="center" vertical="center"/>
    </xf>
    <xf numFmtId="0" fontId="10" fillId="0" borderId="13" xfId="0" applyFont="1" applyBorder="1" applyAlignment="1" applyProtection="1">
      <alignment horizontal="center" vertical="center" wrapText="1"/>
      <protection hidden="1"/>
    </xf>
    <xf numFmtId="0" fontId="11" fillId="0" borderId="13" xfId="0" applyFont="1" applyBorder="1" applyAlignment="1" applyProtection="1">
      <alignment horizontal="center" vertical="center" wrapText="1"/>
      <protection hidden="1"/>
    </xf>
    <xf numFmtId="0" fontId="12" fillId="0" borderId="45" xfId="0" applyFont="1" applyBorder="1" applyAlignment="1">
      <alignment horizontal="center" vertical="center" wrapText="1"/>
    </xf>
    <xf numFmtId="0" fontId="10" fillId="0" borderId="46" xfId="0" applyFont="1" applyBorder="1" applyAlignment="1" applyProtection="1">
      <alignment horizontal="center" vertical="center" wrapText="1"/>
      <protection hidden="1"/>
    </xf>
    <xf numFmtId="0" fontId="11" fillId="0" borderId="46" xfId="0" applyFont="1" applyBorder="1" applyAlignment="1" applyProtection="1">
      <alignment horizontal="center" vertical="center" wrapText="1"/>
      <protection hidden="1"/>
    </xf>
    <xf numFmtId="15" fontId="11" fillId="0" borderId="3" xfId="0" applyNumberFormat="1" applyFont="1" applyBorder="1" applyAlignment="1" applyProtection="1">
      <alignment horizontal="center" vertical="center" wrapText="1"/>
      <protection hidden="1"/>
    </xf>
    <xf numFmtId="0" fontId="11" fillId="0" borderId="3" xfId="0" applyFont="1" applyFill="1" applyBorder="1" applyAlignment="1">
      <alignment horizontal="justify" vertical="center" wrapText="1"/>
    </xf>
    <xf numFmtId="0" fontId="10" fillId="0" borderId="3" xfId="0" applyFont="1" applyFill="1" applyBorder="1" applyAlignment="1">
      <alignment horizontal="left" vertical="center" wrapText="1"/>
    </xf>
    <xf numFmtId="0" fontId="11" fillId="0" borderId="50" xfId="0" applyFont="1" applyBorder="1" applyAlignment="1">
      <alignment horizontal="center" vertical="center" wrapText="1"/>
    </xf>
    <xf numFmtId="0" fontId="11" fillId="0" borderId="14" xfId="0" applyFont="1" applyBorder="1" applyAlignment="1">
      <alignment horizontal="center" vertical="center" wrapText="1"/>
    </xf>
    <xf numFmtId="0" fontId="10" fillId="0" borderId="14" xfId="0" applyFont="1" applyBorder="1" applyAlignment="1" applyProtection="1">
      <alignment horizontal="center" vertical="center" wrapText="1"/>
      <protection locked="0" hidden="1"/>
    </xf>
    <xf numFmtId="0" fontId="12" fillId="15" borderId="51" xfId="0" applyFont="1" applyFill="1" applyBorder="1" applyAlignment="1">
      <alignment horizontal="center" vertical="center" wrapText="1"/>
    </xf>
    <xf numFmtId="0" fontId="12" fillId="0" borderId="42"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14" xfId="0" applyFont="1" applyBorder="1" applyAlignment="1">
      <alignment horizontal="center" vertical="center" wrapText="1"/>
    </xf>
    <xf numFmtId="0" fontId="11" fillId="0" borderId="50" xfId="0" applyFont="1" applyBorder="1" applyAlignment="1" applyProtection="1">
      <alignment horizontal="center" vertical="center" wrapText="1"/>
      <protection locked="0" hidden="1"/>
    </xf>
    <xf numFmtId="0" fontId="10" fillId="0" borderId="50" xfId="0" applyFont="1" applyBorder="1" applyAlignment="1" applyProtection="1">
      <alignment horizontal="center" vertical="center" wrapText="1"/>
      <protection locked="0" hidden="1"/>
    </xf>
    <xf numFmtId="0" fontId="11" fillId="0" borderId="14" xfId="0" applyFont="1" applyBorder="1" applyAlignment="1" applyProtection="1">
      <alignment horizontal="center" vertical="center" wrapText="1"/>
      <protection locked="0" hidden="1"/>
    </xf>
    <xf numFmtId="0" fontId="10" fillId="0" borderId="51" xfId="0" applyFont="1" applyBorder="1" applyAlignment="1">
      <alignment horizontal="center" vertical="center" wrapText="1"/>
    </xf>
    <xf numFmtId="0" fontId="10" fillId="15" borderId="3" xfId="0" applyFont="1" applyFill="1" applyBorder="1" applyAlignment="1">
      <alignment horizontal="center" vertical="center" wrapText="1"/>
    </xf>
    <xf numFmtId="0" fontId="12" fillId="15" borderId="3" xfId="0" applyFont="1" applyFill="1" applyBorder="1" applyAlignment="1">
      <alignment horizontal="center" vertical="center" wrapText="1"/>
    </xf>
    <xf numFmtId="0" fontId="11" fillId="0" borderId="3" xfId="0" applyFont="1" applyBorder="1" applyAlignment="1">
      <alignment horizontal="left" vertical="center" wrapText="1"/>
    </xf>
    <xf numFmtId="0" fontId="10" fillId="12" borderId="57" xfId="0" applyFont="1" applyFill="1" applyBorder="1" applyAlignment="1" applyProtection="1">
      <alignment horizontal="center" vertical="center" wrapText="1"/>
    </xf>
    <xf numFmtId="164" fontId="5" fillId="0" borderId="0" xfId="1" applyNumberFormat="1" applyFont="1" applyAlignment="1">
      <alignment horizontal="center" vertical="center"/>
    </xf>
    <xf numFmtId="164" fontId="10" fillId="13" borderId="20" xfId="1" applyNumberFormat="1" applyFont="1" applyFill="1" applyBorder="1" applyAlignment="1">
      <alignment horizontal="center" vertical="center" wrapText="1"/>
    </xf>
    <xf numFmtId="164" fontId="10" fillId="0" borderId="22" xfId="1" applyNumberFormat="1" applyFont="1" applyBorder="1" applyAlignment="1" applyProtection="1">
      <alignment horizontal="center" vertical="center" wrapText="1"/>
    </xf>
    <xf numFmtId="15" fontId="10" fillId="0" borderId="22" xfId="0" applyNumberFormat="1" applyFont="1" applyFill="1" applyBorder="1" applyAlignment="1" applyProtection="1">
      <alignment horizontal="center" vertical="center" wrapText="1"/>
      <protection locked="0" hidden="1"/>
    </xf>
    <xf numFmtId="0" fontId="10" fillId="0" borderId="22" xfId="0" applyFont="1" applyFill="1" applyBorder="1" applyAlignment="1" applyProtection="1">
      <alignment horizontal="center" vertical="center" wrapText="1"/>
      <protection locked="0" hidden="1"/>
    </xf>
    <xf numFmtId="0" fontId="10" fillId="0" borderId="3" xfId="0" applyFont="1" applyFill="1" applyBorder="1" applyAlignment="1" applyProtection="1">
      <alignment horizontal="justify" vertical="center" wrapText="1"/>
      <protection locked="0" hidden="1"/>
    </xf>
    <xf numFmtId="0" fontId="10" fillId="0" borderId="22" xfId="0" applyFont="1" applyFill="1" applyBorder="1" applyAlignment="1" applyProtection="1">
      <alignment horizontal="justify" vertical="center" wrapText="1"/>
      <protection locked="0" hidden="1"/>
    </xf>
    <xf numFmtId="0" fontId="10" fillId="0" borderId="3" xfId="0" applyFont="1" applyFill="1" applyBorder="1" applyAlignment="1" applyProtection="1">
      <alignment horizontal="center" vertical="center" wrapText="1"/>
      <protection locked="0" hidden="1"/>
    </xf>
    <xf numFmtId="0" fontId="10" fillId="0" borderId="3" xfId="0" applyFont="1" applyFill="1" applyBorder="1" applyAlignment="1" applyProtection="1">
      <alignment horizontal="justify" vertical="center"/>
      <protection locked="0" hidden="1"/>
    </xf>
    <xf numFmtId="0" fontId="10" fillId="0" borderId="22" xfId="0" applyFont="1" applyFill="1" applyBorder="1" applyAlignment="1" applyProtection="1">
      <alignment horizontal="center" vertical="center" wrapText="1"/>
      <protection hidden="1"/>
    </xf>
    <xf numFmtId="0" fontId="10" fillId="0" borderId="44" xfId="0" applyFont="1" applyBorder="1" applyAlignment="1">
      <alignment horizontal="left" vertical="center" wrapText="1"/>
    </xf>
    <xf numFmtId="0" fontId="10" fillId="0" borderId="3" xfId="0" applyFont="1" applyBorder="1" applyAlignment="1">
      <alignment wrapText="1"/>
    </xf>
    <xf numFmtId="0" fontId="10" fillId="0" borderId="3" xfId="0" applyFont="1" applyBorder="1" applyAlignment="1" applyProtection="1">
      <alignment vertical="center"/>
    </xf>
    <xf numFmtId="0" fontId="10" fillId="0" borderId="3" xfId="0" applyFont="1" applyBorder="1" applyAlignment="1">
      <alignment vertical="center"/>
    </xf>
    <xf numFmtId="0" fontId="10" fillId="0" borderId="3" xfId="0" applyFont="1" applyBorder="1" applyAlignment="1" applyProtection="1">
      <alignment vertical="center" wrapText="1"/>
    </xf>
    <xf numFmtId="0" fontId="10" fillId="0" borderId="3" xfId="0" applyFont="1" applyBorder="1" applyAlignment="1">
      <alignment vertical="center" wrapText="1"/>
    </xf>
    <xf numFmtId="0" fontId="10" fillId="0" borderId="3" xfId="0" applyFont="1" applyBorder="1" applyAlignment="1" applyProtection="1">
      <alignment horizontal="center" vertical="center" wrapText="1"/>
    </xf>
    <xf numFmtId="0" fontId="10" fillId="5" borderId="3" xfId="0" applyFont="1" applyFill="1" applyBorder="1"/>
    <xf numFmtId="164" fontId="10" fillId="5" borderId="3" xfId="0" applyNumberFormat="1" applyFont="1" applyFill="1" applyBorder="1" applyAlignment="1" applyProtection="1">
      <alignment wrapText="1"/>
      <protection hidden="1"/>
    </xf>
    <xf numFmtId="0" fontId="10" fillId="5" borderId="13" xfId="0" applyFont="1" applyFill="1" applyBorder="1" applyAlignment="1" applyProtection="1">
      <alignment wrapText="1"/>
      <protection hidden="1"/>
    </xf>
    <xf numFmtId="0" fontId="12" fillId="0" borderId="0" xfId="0" applyFont="1" applyAlignment="1">
      <alignment vertical="center"/>
    </xf>
    <xf numFmtId="0" fontId="12" fillId="0" borderId="3" xfId="0" applyFont="1" applyBorder="1" applyAlignment="1">
      <alignment vertical="center" wrapText="1"/>
    </xf>
    <xf numFmtId="0" fontId="12" fillId="0" borderId="0" xfId="0" applyFont="1" applyAlignment="1">
      <alignment horizontal="left" vertical="center"/>
    </xf>
    <xf numFmtId="0" fontId="12" fillId="0" borderId="3" xfId="0" applyFont="1" applyBorder="1" applyAlignment="1">
      <alignment vertical="center"/>
    </xf>
    <xf numFmtId="0" fontId="10" fillId="0" borderId="22" xfId="0" applyFont="1" applyBorder="1" applyAlignment="1" applyProtection="1">
      <alignment vertical="center" wrapText="1"/>
    </xf>
    <xf numFmtId="165" fontId="5" fillId="0" borderId="0" xfId="1" applyNumberFormat="1" applyFont="1" applyAlignment="1">
      <alignment horizontal="center" vertical="center"/>
    </xf>
    <xf numFmtId="0" fontId="5" fillId="0" borderId="0" xfId="0" applyFont="1" applyAlignment="1">
      <alignment horizontal="left" vertical="center" wrapText="1"/>
    </xf>
    <xf numFmtId="0" fontId="10" fillId="0" borderId="3" xfId="0" applyFont="1" applyBorder="1" applyAlignment="1" applyProtection="1">
      <alignment horizontal="left" vertical="center" wrapText="1"/>
    </xf>
    <xf numFmtId="0" fontId="13" fillId="0" borderId="3" xfId="0" applyFont="1" applyFill="1" applyBorder="1" applyAlignment="1" applyProtection="1">
      <alignment vertical="center" wrapText="1"/>
    </xf>
    <xf numFmtId="0" fontId="15" fillId="0" borderId="3" xfId="0" applyFont="1" applyFill="1" applyBorder="1" applyAlignment="1" applyProtection="1">
      <alignment vertical="center" wrapText="1"/>
    </xf>
    <xf numFmtId="0" fontId="13" fillId="0" borderId="3" xfId="0" applyFont="1" applyFill="1" applyBorder="1" applyAlignment="1">
      <alignment vertical="center" wrapText="1"/>
    </xf>
    <xf numFmtId="0" fontId="10" fillId="0" borderId="3" xfId="0" applyFont="1" applyFill="1" applyBorder="1" applyAlignment="1">
      <alignment vertical="center" wrapText="1"/>
    </xf>
    <xf numFmtId="0" fontId="18" fillId="18" borderId="27" xfId="0" applyFont="1" applyFill="1" applyBorder="1" applyAlignment="1" applyProtection="1">
      <alignment horizontal="center" vertical="center" wrapText="1"/>
    </xf>
    <xf numFmtId="0" fontId="18" fillId="18" borderId="17" xfId="0" applyFont="1" applyFill="1" applyBorder="1" applyAlignment="1" applyProtection="1">
      <alignment horizontal="center" vertical="center" wrapText="1"/>
    </xf>
    <xf numFmtId="0" fontId="18" fillId="18" borderId="28" xfId="0" applyFont="1" applyFill="1" applyBorder="1" applyAlignment="1" applyProtection="1">
      <alignment horizontal="center" vertical="center" wrapText="1"/>
    </xf>
    <xf numFmtId="0" fontId="18" fillId="18" borderId="18" xfId="0" applyFont="1" applyFill="1" applyBorder="1" applyAlignment="1" applyProtection="1">
      <alignment horizontal="center" vertical="center" wrapText="1"/>
    </xf>
    <xf numFmtId="0" fontId="18" fillId="18" borderId="26" xfId="0" applyFont="1" applyFill="1" applyBorder="1" applyAlignment="1" applyProtection="1">
      <alignment horizontal="center" vertical="center" wrapText="1"/>
    </xf>
    <xf numFmtId="0" fontId="18" fillId="18" borderId="16" xfId="0" applyFont="1" applyFill="1" applyBorder="1" applyAlignment="1" applyProtection="1">
      <alignment horizontal="center" vertical="center" wrapText="1"/>
    </xf>
    <xf numFmtId="0" fontId="8" fillId="0" borderId="35"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54" xfId="0" applyFont="1" applyBorder="1" applyAlignment="1">
      <alignment horizontal="center" vertical="center"/>
    </xf>
    <xf numFmtId="0" fontId="8" fillId="0" borderId="36"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left" vertical="center" wrapText="1"/>
    </xf>
    <xf numFmtId="0" fontId="8" fillId="0" borderId="53" xfId="0" applyFont="1" applyBorder="1" applyAlignment="1">
      <alignment horizontal="center" vertical="center"/>
    </xf>
    <xf numFmtId="0" fontId="8" fillId="0" borderId="37" xfId="0" applyFont="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horizontal="left" vertical="center" wrapText="1"/>
    </xf>
    <xf numFmtId="0" fontId="8" fillId="0" borderId="55" xfId="0" applyFont="1" applyBorder="1" applyAlignment="1">
      <alignment horizontal="center" vertical="center"/>
    </xf>
    <xf numFmtId="0" fontId="5" fillId="0" borderId="4" xfId="0" applyFont="1" applyBorder="1" applyAlignment="1">
      <alignment horizontal="center"/>
    </xf>
    <xf numFmtId="0" fontId="5" fillId="0" borderId="5" xfId="0" applyFont="1" applyBorder="1" applyAlignment="1">
      <alignment horizontal="center"/>
    </xf>
    <xf numFmtId="0" fontId="5" fillId="0" borderId="12" xfId="0" applyFont="1" applyBorder="1" applyAlignment="1">
      <alignment horizontal="center"/>
    </xf>
    <xf numFmtId="0" fontId="5" fillId="0" borderId="7" xfId="0" applyFont="1" applyBorder="1" applyAlignment="1">
      <alignment horizontal="center"/>
    </xf>
    <xf numFmtId="0" fontId="5" fillId="0" borderId="3" xfId="0" applyFont="1" applyBorder="1" applyAlignment="1">
      <alignment horizontal="center"/>
    </xf>
    <xf numFmtId="0" fontId="5" fillId="0" borderId="13"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5" xfId="0" applyFont="1" applyBorder="1" applyAlignment="1">
      <alignment horizontal="center"/>
    </xf>
    <xf numFmtId="0" fontId="9" fillId="8" borderId="23" xfId="0" applyFont="1" applyFill="1" applyBorder="1" applyAlignment="1" applyProtection="1">
      <alignment horizontal="center" vertical="center" wrapText="1"/>
    </xf>
    <xf numFmtId="0" fontId="9" fillId="8" borderId="24" xfId="0" applyFont="1" applyFill="1" applyBorder="1" applyAlignment="1" applyProtection="1">
      <alignment horizontal="center" vertical="center" wrapText="1"/>
    </xf>
    <xf numFmtId="0" fontId="9" fillId="8" borderId="25" xfId="0" applyFont="1" applyFill="1" applyBorder="1" applyAlignment="1" applyProtection="1">
      <alignment horizontal="center" vertical="center" wrapText="1"/>
    </xf>
    <xf numFmtId="0" fontId="9" fillId="6" borderId="23" xfId="0" applyFont="1" applyFill="1" applyBorder="1" applyAlignment="1" applyProtection="1">
      <alignment horizontal="center" vertical="center" wrapText="1"/>
    </xf>
    <xf numFmtId="0" fontId="9" fillId="6" borderId="24" xfId="0" applyFont="1" applyFill="1" applyBorder="1" applyAlignment="1" applyProtection="1">
      <alignment horizontal="center" vertical="center" wrapText="1"/>
    </xf>
    <xf numFmtId="0" fontId="9" fillId="6" borderId="25" xfId="0" applyFont="1" applyFill="1" applyBorder="1" applyAlignment="1" applyProtection="1">
      <alignment horizontal="center" vertical="center" wrapText="1"/>
    </xf>
    <xf numFmtId="164" fontId="18" fillId="18" borderId="27" xfId="0" applyNumberFormat="1" applyFont="1" applyFill="1" applyBorder="1" applyAlignment="1" applyProtection="1">
      <alignment horizontal="center" vertical="center" wrapText="1"/>
    </xf>
    <xf numFmtId="164" fontId="18" fillId="18" borderId="17" xfId="0" applyNumberFormat="1" applyFont="1" applyFill="1" applyBorder="1" applyAlignment="1" applyProtection="1">
      <alignment horizontal="center" vertical="center" wrapText="1"/>
    </xf>
    <xf numFmtId="0" fontId="18" fillId="2" borderId="27" xfId="0" applyFont="1" applyFill="1" applyBorder="1" applyAlignment="1" applyProtection="1">
      <alignment horizontal="center" vertical="center" wrapText="1"/>
    </xf>
    <xf numFmtId="0" fontId="18" fillId="2" borderId="17" xfId="0" applyFont="1" applyFill="1" applyBorder="1" applyAlignment="1" applyProtection="1">
      <alignment horizontal="center" vertical="center" wrapText="1"/>
    </xf>
    <xf numFmtId="0" fontId="18" fillId="2" borderId="28" xfId="0" applyFont="1" applyFill="1" applyBorder="1" applyAlignment="1" applyProtection="1">
      <alignment horizontal="center" vertical="center" wrapText="1"/>
    </xf>
    <xf numFmtId="0" fontId="18" fillId="2" borderId="18" xfId="0" applyFont="1" applyFill="1" applyBorder="1" applyAlignment="1" applyProtection="1">
      <alignment horizontal="center" vertical="center" wrapText="1"/>
    </xf>
    <xf numFmtId="0" fontId="18" fillId="3" borderId="32" xfId="0" applyFont="1" applyFill="1" applyBorder="1" applyAlignment="1" applyProtection="1">
      <alignment horizontal="center" vertical="center" wrapText="1"/>
    </xf>
    <xf numFmtId="0" fontId="18" fillId="3" borderId="27" xfId="0" applyFont="1" applyFill="1" applyBorder="1" applyAlignment="1" applyProtection="1">
      <alignment horizontal="center" vertical="center" wrapText="1"/>
    </xf>
    <xf numFmtId="0" fontId="18" fillId="3" borderId="54" xfId="0" applyFont="1" applyFill="1" applyBorder="1" applyAlignment="1" applyProtection="1">
      <alignment horizontal="center" vertical="center" wrapText="1"/>
    </xf>
    <xf numFmtId="0" fontId="18" fillId="3" borderId="56" xfId="0" applyFont="1" applyFill="1" applyBorder="1" applyAlignment="1" applyProtection="1">
      <alignment horizontal="center" vertical="center" wrapText="1"/>
    </xf>
    <xf numFmtId="0" fontId="9" fillId="17" borderId="29" xfId="0" applyFont="1" applyFill="1" applyBorder="1" applyAlignment="1" applyProtection="1">
      <alignment horizontal="center" vertical="center" wrapText="1"/>
    </xf>
    <xf numFmtId="0" fontId="9" fillId="17" borderId="49" xfId="0" applyFont="1" applyFill="1" applyBorder="1" applyAlignment="1" applyProtection="1">
      <alignment horizontal="center" vertical="center" wrapText="1"/>
    </xf>
    <xf numFmtId="0" fontId="9" fillId="17" borderId="30" xfId="0" applyFont="1" applyFill="1" applyBorder="1" applyAlignment="1" applyProtection="1">
      <alignment horizontal="center" vertical="center" wrapText="1"/>
    </xf>
    <xf numFmtId="0" fontId="9" fillId="17" borderId="31" xfId="0" applyFont="1" applyFill="1" applyBorder="1" applyAlignment="1" applyProtection="1">
      <alignment horizontal="center" vertical="center" wrapText="1"/>
    </xf>
    <xf numFmtId="0" fontId="18" fillId="4" borderId="27"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28"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9" fillId="9" borderId="29" xfId="0" applyFont="1" applyFill="1" applyBorder="1" applyAlignment="1">
      <alignment horizontal="center" vertical="center" wrapText="1"/>
    </xf>
    <xf numFmtId="0" fontId="9" fillId="9" borderId="30" xfId="0" applyFont="1" applyFill="1" applyBorder="1" applyAlignment="1">
      <alignment horizontal="left" vertical="center" wrapText="1"/>
    </xf>
    <xf numFmtId="0" fontId="9" fillId="9" borderId="30" xfId="0" applyFont="1" applyFill="1" applyBorder="1" applyAlignment="1">
      <alignment horizontal="center" vertical="center" wrapText="1"/>
    </xf>
    <xf numFmtId="0" fontId="9" fillId="9" borderId="31" xfId="0" applyFont="1" applyFill="1" applyBorder="1" applyAlignment="1">
      <alignment horizontal="center" vertical="center" wrapText="1"/>
    </xf>
    <xf numFmtId="0" fontId="18" fillId="2" borderId="26"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18" fillId="3" borderId="40" xfId="0" applyFont="1" applyFill="1" applyBorder="1" applyAlignment="1" applyProtection="1">
      <alignment horizontal="center" vertical="center"/>
    </xf>
    <xf numFmtId="0" fontId="18" fillId="3" borderId="41" xfId="0" applyFont="1" applyFill="1" applyBorder="1" applyAlignment="1" applyProtection="1">
      <alignment horizontal="center" vertical="center"/>
    </xf>
    <xf numFmtId="0" fontId="18" fillId="3" borderId="35" xfId="0" applyFont="1" applyFill="1" applyBorder="1" applyAlignment="1" applyProtection="1">
      <alignment horizontal="center" vertical="center" wrapText="1"/>
    </xf>
    <xf numFmtId="0" fontId="18" fillId="3" borderId="38" xfId="0" applyFont="1" applyFill="1" applyBorder="1" applyAlignment="1" applyProtection="1">
      <alignment horizontal="center" vertical="center" wrapText="1"/>
    </xf>
    <xf numFmtId="0" fontId="18" fillId="4" borderId="32" xfId="0" applyFont="1" applyFill="1" applyBorder="1" applyAlignment="1">
      <alignment horizontal="center" vertical="center" wrapText="1"/>
    </xf>
    <xf numFmtId="0" fontId="18" fillId="4" borderId="33" xfId="0" applyFont="1" applyFill="1" applyBorder="1" applyAlignment="1">
      <alignment horizontal="center" vertical="center" wrapText="1"/>
    </xf>
    <xf numFmtId="0" fontId="18" fillId="4" borderId="34" xfId="0" applyFont="1" applyFill="1" applyBorder="1" applyAlignment="1">
      <alignment horizontal="center" vertical="center" wrapText="1"/>
    </xf>
    <xf numFmtId="164" fontId="18" fillId="4" borderId="27" xfId="1" applyNumberFormat="1" applyFont="1" applyFill="1" applyBorder="1" applyAlignment="1">
      <alignment horizontal="center" vertical="center" wrapText="1"/>
    </xf>
    <xf numFmtId="164" fontId="18" fillId="4" borderId="17" xfId="1" applyNumberFormat="1" applyFont="1" applyFill="1" applyBorder="1" applyAlignment="1">
      <alignment horizontal="center" vertical="center" wrapText="1"/>
    </xf>
    <xf numFmtId="0" fontId="18" fillId="4" borderId="26" xfId="0" applyFont="1" applyFill="1" applyBorder="1" applyAlignment="1">
      <alignment horizontal="center" vertical="center" wrapText="1"/>
    </xf>
    <xf numFmtId="0" fontId="18" fillId="4" borderId="16" xfId="0" applyFont="1" applyFill="1" applyBorder="1" applyAlignment="1">
      <alignment horizontal="center" vertical="center" wrapText="1"/>
    </xf>
    <xf numFmtId="0" fontId="18" fillId="5" borderId="27" xfId="0" applyFont="1" applyFill="1" applyBorder="1" applyAlignment="1">
      <alignment horizontal="center" vertical="center" wrapText="1"/>
    </xf>
    <xf numFmtId="0" fontId="18" fillId="5" borderId="17" xfId="0" applyFont="1" applyFill="1" applyBorder="1" applyAlignment="1">
      <alignment horizontal="center" vertical="center" wrapText="1"/>
    </xf>
    <xf numFmtId="0" fontId="18" fillId="5" borderId="28" xfId="0" applyFont="1" applyFill="1" applyBorder="1" applyAlignment="1">
      <alignment horizontal="center" vertical="center" wrapText="1"/>
    </xf>
    <xf numFmtId="0" fontId="18" fillId="5" borderId="18" xfId="0" applyFont="1" applyFill="1" applyBorder="1" applyAlignment="1">
      <alignment horizontal="center" vertical="center" wrapText="1"/>
    </xf>
    <xf numFmtId="0" fontId="18" fillId="5" borderId="26"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9" fillId="10" borderId="29" xfId="0" applyFont="1" applyFill="1" applyBorder="1" applyAlignment="1">
      <alignment horizontal="center" vertical="center"/>
    </xf>
    <xf numFmtId="0" fontId="9" fillId="10" borderId="30" xfId="0" applyFont="1" applyFill="1" applyBorder="1" applyAlignment="1">
      <alignment horizontal="center" vertical="center"/>
    </xf>
    <xf numFmtId="0" fontId="9" fillId="10" borderId="31" xfId="0" applyFont="1" applyFill="1" applyBorder="1" applyAlignment="1">
      <alignment horizontal="center" vertical="center"/>
    </xf>
    <xf numFmtId="0" fontId="5" fillId="0" borderId="54" xfId="0" applyFont="1" applyBorder="1" applyAlignment="1">
      <alignment horizontal="center" vertical="center"/>
    </xf>
    <xf numFmtId="0" fontId="5" fillId="0" borderId="53" xfId="0" applyFont="1" applyBorder="1" applyAlignment="1">
      <alignment horizontal="center" vertical="center"/>
    </xf>
    <xf numFmtId="0" fontId="5" fillId="0" borderId="55" xfId="0" applyFont="1" applyBorder="1" applyAlignment="1">
      <alignment horizontal="center"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3"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10" fillId="0" borderId="44" xfId="0" applyFont="1" applyFill="1" applyBorder="1" applyAlignment="1">
      <alignment horizontal="left" vertical="center" wrapText="1"/>
    </xf>
    <xf numFmtId="0" fontId="10" fillId="0" borderId="3" xfId="0" applyFont="1" applyFill="1" applyBorder="1" applyAlignment="1" applyProtection="1">
      <alignment vertical="center" wrapText="1"/>
    </xf>
    <xf numFmtId="0" fontId="5" fillId="0" borderId="0" xfId="0" applyFont="1" applyFill="1" applyAlignment="1">
      <alignment vertical="center"/>
    </xf>
  </cellXfs>
  <cellStyles count="7">
    <cellStyle name="Normal" xfId="0" builtinId="0"/>
    <cellStyle name="Normal 2" xfId="2" xr:uid="{00000000-0005-0000-0000-000001000000}"/>
    <cellStyle name="Normal 2 2" xfId="3" xr:uid="{00000000-0005-0000-0000-000002000000}"/>
    <cellStyle name="Normal 3" xfId="5" xr:uid="{00000000-0005-0000-0000-000003000000}"/>
    <cellStyle name="Normal 5" xfId="4" xr:uid="{00000000-0005-0000-0000-000004000000}"/>
    <cellStyle name="Porcentaje" xfId="1" builtinId="5"/>
    <cellStyle name="Porcentual 10" xfId="6" xr:uid="{00000000-0005-0000-0000-000006000000}"/>
  </cellStyles>
  <dxfs count="224">
    <dxf>
      <font>
        <b/>
        <i val="0"/>
        <color theme="0"/>
      </font>
      <fill>
        <patternFill>
          <bgColor rgb="FFFF3300"/>
        </patternFill>
      </fill>
    </dxf>
    <dxf>
      <font>
        <b/>
        <i val="0"/>
        <color auto="1"/>
      </font>
      <fill>
        <patternFill>
          <bgColor rgb="FFFFC000"/>
        </patternFill>
      </fill>
    </dxf>
    <dxf>
      <font>
        <b/>
        <i val="0"/>
        <color theme="0"/>
      </font>
      <fill>
        <patternFill>
          <bgColor theme="6" tint="-0.24994659260841701"/>
        </patternFill>
      </fill>
    </dxf>
    <dxf>
      <font>
        <b/>
        <i val="0"/>
        <color theme="0"/>
      </font>
      <fill>
        <patternFill>
          <bgColor theme="6" tint="-0.499984740745262"/>
        </patternFill>
      </fill>
    </dxf>
    <dxf>
      <font>
        <b/>
        <i val="0"/>
        <color theme="0"/>
      </font>
      <fill>
        <patternFill>
          <bgColor rgb="FFC00000"/>
        </patternFill>
      </fill>
    </dxf>
    <dxf>
      <font>
        <b/>
        <i val="0"/>
        <color theme="0"/>
      </font>
      <fill>
        <patternFill>
          <bgColor rgb="FFC00000"/>
        </patternFill>
      </fill>
    </dxf>
    <dxf>
      <font>
        <b/>
        <i val="0"/>
        <color theme="0"/>
      </font>
      <fill>
        <patternFill>
          <bgColor theme="6" tint="-0.499984740745262"/>
        </patternFill>
      </fill>
    </dxf>
    <dxf>
      <font>
        <b/>
        <i val="0"/>
        <color theme="0"/>
      </font>
      <fill>
        <patternFill>
          <bgColor rgb="FFC00000"/>
        </patternFill>
      </fill>
    </dxf>
    <dxf>
      <font>
        <b/>
        <i val="0"/>
        <color theme="0"/>
      </font>
      <fill>
        <patternFill>
          <bgColor theme="6" tint="-0.499984740745262"/>
        </patternFill>
      </fill>
    </dxf>
    <dxf>
      <font>
        <b/>
        <i val="0"/>
        <color theme="0"/>
      </font>
      <fill>
        <patternFill>
          <bgColor rgb="FFC00000"/>
        </patternFill>
      </fill>
    </dxf>
    <dxf>
      <font>
        <b/>
        <i val="0"/>
        <color theme="0"/>
      </font>
      <fill>
        <patternFill>
          <bgColor theme="6" tint="-0.499984740745262"/>
        </patternFill>
      </fill>
    </dxf>
    <dxf>
      <font>
        <b/>
        <i val="0"/>
        <color theme="0"/>
      </font>
      <fill>
        <patternFill>
          <bgColor rgb="FFC00000"/>
        </patternFill>
      </fill>
    </dxf>
    <dxf>
      <font>
        <b/>
        <i val="0"/>
        <color theme="0"/>
      </font>
      <fill>
        <patternFill>
          <bgColor theme="6" tint="-0.499984740745262"/>
        </patternFill>
      </fill>
    </dxf>
    <dxf>
      <font>
        <b/>
        <i val="0"/>
        <color theme="0"/>
      </font>
      <fill>
        <patternFill>
          <bgColor rgb="FFC00000"/>
        </patternFill>
      </fill>
    </dxf>
    <dxf>
      <font>
        <b/>
        <i val="0"/>
        <color theme="0"/>
      </font>
      <fill>
        <patternFill>
          <bgColor theme="6" tint="-0.499984740745262"/>
        </patternFill>
      </fill>
    </dxf>
    <dxf>
      <font>
        <b/>
        <i val="0"/>
        <color theme="0"/>
      </font>
      <fill>
        <patternFill>
          <bgColor rgb="FFFF3300"/>
        </patternFill>
      </fill>
    </dxf>
    <dxf>
      <font>
        <b/>
        <i val="0"/>
        <color auto="1"/>
      </font>
      <fill>
        <patternFill>
          <bgColor rgb="FFFFC000"/>
        </patternFill>
      </fill>
    </dxf>
    <dxf>
      <font>
        <b/>
        <i val="0"/>
        <color theme="0"/>
      </font>
      <fill>
        <patternFill>
          <bgColor theme="6" tint="-0.24994659260841701"/>
        </patternFill>
      </fill>
    </dxf>
    <dxf>
      <font>
        <b/>
        <i val="0"/>
        <color theme="0"/>
      </font>
      <fill>
        <patternFill>
          <bgColor theme="6" tint="-0.499984740745262"/>
        </patternFill>
      </fill>
    </dxf>
    <dxf>
      <font>
        <b/>
        <i val="0"/>
        <color theme="0"/>
      </font>
      <fill>
        <patternFill>
          <bgColor rgb="FFC00000"/>
        </patternFill>
      </fill>
    </dxf>
    <dxf>
      <font>
        <b/>
        <i val="0"/>
        <color theme="0"/>
      </font>
      <fill>
        <patternFill>
          <bgColor rgb="FFC00000"/>
        </patternFill>
      </fill>
    </dxf>
    <dxf>
      <font>
        <b/>
        <i val="0"/>
        <color theme="0"/>
      </font>
      <fill>
        <patternFill>
          <bgColor theme="6" tint="-0.499984740745262"/>
        </patternFill>
      </fill>
    </dxf>
    <dxf>
      <font>
        <b/>
        <i val="0"/>
        <color theme="0"/>
      </font>
      <fill>
        <patternFill>
          <bgColor theme="6" tint="-0.499984740745262"/>
        </patternFill>
      </fill>
    </dxf>
    <dxf>
      <font>
        <b/>
        <i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s>
  <tableStyles count="0" defaultTableStyle="TableStyleMedium9" defaultPivotStyle="PivotStyleLight16"/>
  <colors>
    <mruColors>
      <color rgb="FFFF3300"/>
      <color rgb="FFFF3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518583</xdr:colOff>
      <xdr:row>0</xdr:row>
      <xdr:rowOff>0</xdr:rowOff>
    </xdr:from>
    <xdr:to>
      <xdr:col>2</xdr:col>
      <xdr:colOff>560916</xdr:colOff>
      <xdr:row>4</xdr:row>
      <xdr:rowOff>72761</xdr:rowOff>
    </xdr:to>
    <xdr:pic>
      <xdr:nvPicPr>
        <xdr:cNvPr id="4" name="3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583" y="0"/>
          <a:ext cx="1809750" cy="1131094"/>
        </a:xfrm>
        <a:prstGeom prst="rect">
          <a:avLst/>
        </a:prstGeom>
      </xdr:spPr>
    </xdr:pic>
    <xdr:clientData/>
  </xdr:twoCellAnchor>
  <xdr:twoCellAnchor editAs="oneCell">
    <xdr:from>
      <xdr:col>38</xdr:col>
      <xdr:colOff>304800</xdr:colOff>
      <xdr:row>0</xdr:row>
      <xdr:rowOff>151191</xdr:rowOff>
    </xdr:from>
    <xdr:to>
      <xdr:col>38</xdr:col>
      <xdr:colOff>1174750</xdr:colOff>
      <xdr:row>3</xdr:row>
      <xdr:rowOff>130202</xdr:rowOff>
    </xdr:to>
    <xdr:pic>
      <xdr:nvPicPr>
        <xdr:cNvPr id="8" name="3 Imagen" descr="C:\Users\john.garcia\Desktop\2020-01-08.pn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389000" y="151191"/>
          <a:ext cx="869950" cy="795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garzon/Documents/UAECOBB1/Auditor&#237;as%202013/Plan%20de%20mejoramiento/Plan%20mejoramiento-0110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8/PM/PM_2018/I%20SEGUIMIENTO%202018/CCSE-FT-019%20PLAN%20DE%20MEJORAMIENTO_2018_OCI_CONSOLID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IZETH/Downloads/CCSE-FT-001.%20FORMULACI&#211;N%20PLAN%20DE%20MEJORAMIENTO%20DEC371%20DILIGENCIADO%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IZETH/Downloads/CCSE-FT-001.%20FORMULACI&#211;N%20PLAN%20DE%20MEJORAMIENTO%20SERVICIOS%20ADMINISTRATIVOS%20FINAL%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IZETH/Downloads/20211111_CCSE-FT-001_FORMULACI&#211;N%20PLAN%20DE%20MEJORAMIENTO_INFARCHIVOC_V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janette.gomez/Desktop/Plan%20mejoramiento%20produccion%20Diciembre%20de%20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JIZETH/Downloads/23122021%20Plan%20mejoramiento%20produc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M"/>
      <sheetName val="formulas"/>
      <sheetName val="cerradas"/>
      <sheetName val="Datos."/>
    </sheetNames>
    <sheetDataSet>
      <sheetData sheetId="0">
        <row r="3">
          <cell r="B3" t="str">
            <v>Acto inseguro</v>
          </cell>
        </row>
        <row r="4">
          <cell r="B4" t="str">
            <v>Análisis de indicadores</v>
          </cell>
        </row>
        <row r="5">
          <cell r="B5" t="str">
            <v>Auditoria Externa</v>
          </cell>
        </row>
        <row r="6">
          <cell r="B6" t="str">
            <v>Auditoría interna</v>
          </cell>
        </row>
        <row r="7">
          <cell r="B7" t="str">
            <v>Encuestas de satisfacción del cliente</v>
          </cell>
        </row>
        <row r="8">
          <cell r="B8" t="str">
            <v>Incidente de trabajo</v>
          </cell>
        </row>
        <row r="9">
          <cell r="B9" t="str">
            <v>Informe de Inspecciones planeadas</v>
          </cell>
        </row>
        <row r="10">
          <cell r="B10" t="str">
            <v>Informe del producto y/o servicio no conforme</v>
          </cell>
        </row>
        <row r="11">
          <cell r="B11" t="str">
            <v>Mapa de Riesgos</v>
          </cell>
        </row>
        <row r="12">
          <cell r="B12" t="str">
            <v>No conformidades reportadas por los responsables de la prestación del servicio</v>
          </cell>
        </row>
        <row r="13">
          <cell r="B13" t="str">
            <v>Prestación de servicios o procesos</v>
          </cell>
        </row>
        <row r="14">
          <cell r="B14" t="str">
            <v>Quejas, reclamos o sugerencias</v>
          </cell>
        </row>
        <row r="15">
          <cell r="B15" t="str">
            <v>Resultados de auto evaluaciones</v>
          </cell>
        </row>
        <row r="16">
          <cell r="B16" t="str">
            <v>Revisiones de la dirección</v>
          </cell>
        </row>
        <row r="17">
          <cell r="B17" t="str">
            <v>Casos de estudio</v>
          </cell>
        </row>
        <row r="18">
          <cell r="B18" t="str">
            <v>Evaluación de servicios</v>
          </cell>
        </row>
        <row r="19">
          <cell r="B19" t="str">
            <v>Plan de Acción</v>
          </cell>
        </row>
      </sheetData>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19_PM"/>
      <sheetName val="PM 2018_EXTERNO"/>
      <sheetName val="Datos"/>
    </sheetNames>
    <sheetDataSet>
      <sheetData sheetId="0" refreshError="1">
        <row r="28">
          <cell r="G28" t="str">
            <v>Gerencia General</v>
          </cell>
          <cell r="H28" t="str">
            <v>Gerente General</v>
          </cell>
          <cell r="J28" t="str">
            <v>Gerencia General</v>
          </cell>
          <cell r="K28" t="str">
            <v>Gerente General</v>
          </cell>
        </row>
        <row r="29">
          <cell r="G29" t="str">
            <v>Oficina de Control Interno</v>
          </cell>
          <cell r="H29" t="str">
            <v>Jefe Oficina de Control Interno</v>
          </cell>
          <cell r="J29" t="str">
            <v>Oficina de Control Interno</v>
          </cell>
          <cell r="K29" t="str">
            <v>Jefe Oficina de Control Interno</v>
          </cell>
        </row>
        <row r="30">
          <cell r="G30" t="str">
            <v>Planeación</v>
          </cell>
          <cell r="H30" t="str">
            <v>Gerente General</v>
          </cell>
          <cell r="J30" t="str">
            <v>Planeación</v>
          </cell>
          <cell r="K30" t="str">
            <v>Profesional Universitario de Planeación</v>
          </cell>
        </row>
        <row r="31">
          <cell r="G31" t="str">
            <v>Coordinación de Prensa y Comunicaciones</v>
          </cell>
          <cell r="H31" t="str">
            <v>Gerente General</v>
          </cell>
          <cell r="J31" t="str">
            <v>Coordinación de Prensa y Comunicaciones</v>
          </cell>
          <cell r="K31" t="str">
            <v>Coordinador de Prensa y Comunicaciones</v>
          </cell>
        </row>
        <row r="32">
          <cell r="G32" t="str">
            <v>Dirección Operativa</v>
          </cell>
          <cell r="H32" t="str">
            <v>Director Operativo</v>
          </cell>
          <cell r="J32" t="str">
            <v>Dirección Operativa</v>
          </cell>
          <cell r="K32" t="str">
            <v>Director Operativo</v>
          </cell>
        </row>
        <row r="33">
          <cell r="G33" t="str">
            <v>Coordinación de Producción</v>
          </cell>
          <cell r="H33" t="str">
            <v>Director Operativo</v>
          </cell>
          <cell r="J33" t="str">
            <v>Coordinación de Producción</v>
          </cell>
          <cell r="K33" t="str">
            <v>Coordinador de Producción</v>
          </cell>
        </row>
        <row r="34">
          <cell r="G34" t="str">
            <v>Coordinación de Programación</v>
          </cell>
          <cell r="H34" t="str">
            <v>Director Operativo</v>
          </cell>
          <cell r="J34" t="str">
            <v>Coordinación de Programación</v>
          </cell>
          <cell r="K34" t="str">
            <v>Coordinador de Programación</v>
          </cell>
        </row>
        <row r="35">
          <cell r="G35" t="str">
            <v>Coordinación Técnica</v>
          </cell>
          <cell r="H35" t="str">
            <v>Director Operativo</v>
          </cell>
          <cell r="J35" t="str">
            <v>Coordinación Técnica</v>
          </cell>
          <cell r="K35" t="str">
            <v>Coordinador Técnico</v>
          </cell>
        </row>
        <row r="36">
          <cell r="G36" t="str">
            <v>Ventas y Mercadeo</v>
          </cell>
          <cell r="H36" t="str">
            <v>Director Operativo</v>
          </cell>
          <cell r="J36" t="str">
            <v>Ventas y Mercadeo</v>
          </cell>
          <cell r="K36" t="str">
            <v>Profesional Universitario de Ventas y Mercadeo</v>
          </cell>
        </row>
        <row r="37">
          <cell r="G37" t="str">
            <v>Secretaría General</v>
          </cell>
          <cell r="H37" t="str">
            <v>Secretario General</v>
          </cell>
          <cell r="J37" t="str">
            <v>Secretaría General</v>
          </cell>
          <cell r="K37" t="str">
            <v>Secretario General</v>
          </cell>
        </row>
        <row r="38">
          <cell r="G38" t="str">
            <v>Coordinación Jurídica y Contractual</v>
          </cell>
          <cell r="H38" t="str">
            <v>Secretario General</v>
          </cell>
          <cell r="J38" t="str">
            <v>Coordinación Jurídica y Contractual</v>
          </cell>
          <cell r="K38" t="str">
            <v>Coordinador Jurídico</v>
          </cell>
        </row>
        <row r="39">
          <cell r="G39" t="str">
            <v>Atención al Ciudadano</v>
          </cell>
          <cell r="H39" t="str">
            <v>Secretario General</v>
          </cell>
          <cell r="J39" t="str">
            <v>Atención al Ciudadano</v>
          </cell>
          <cell r="K39" t="str">
            <v>Auxiliar de Atención al Ciudadano</v>
          </cell>
        </row>
        <row r="40">
          <cell r="G40" t="str">
            <v>Subdirección Administrativa</v>
          </cell>
          <cell r="H40" t="str">
            <v xml:space="preserve">Subdirector Administrativo </v>
          </cell>
          <cell r="J40" t="str">
            <v>Subdirección Administrativa</v>
          </cell>
          <cell r="K40" t="str">
            <v>Subdirector Administrativo</v>
          </cell>
        </row>
        <row r="41">
          <cell r="G41" t="str">
            <v>Recursos Humanos</v>
          </cell>
          <cell r="H41" t="str">
            <v xml:space="preserve">Subdirector Administrativo </v>
          </cell>
          <cell r="J41" t="str">
            <v>Recursos Humanos</v>
          </cell>
          <cell r="K41" t="str">
            <v>Profesional Universitario de Talento Humano</v>
          </cell>
        </row>
        <row r="42">
          <cell r="G42" t="str">
            <v>Sistemas</v>
          </cell>
          <cell r="H42" t="str">
            <v xml:space="preserve">Subdirector Administrativo </v>
          </cell>
          <cell r="J42" t="str">
            <v>Sistemas</v>
          </cell>
          <cell r="K42" t="str">
            <v>Profesional Universitario de Sistemas</v>
          </cell>
        </row>
        <row r="43">
          <cell r="G43" t="str">
            <v>Servicios Administrativos</v>
          </cell>
          <cell r="H43" t="str">
            <v xml:space="preserve">Subdirector Administrativo </v>
          </cell>
          <cell r="J43" t="str">
            <v>Servicios Administrativos</v>
          </cell>
          <cell r="K43" t="str">
            <v>Técnico de Servicios Administrativos</v>
          </cell>
        </row>
        <row r="44">
          <cell r="G44" t="str">
            <v>Gestión Documental</v>
          </cell>
          <cell r="H44" t="str">
            <v xml:space="preserve">Subdirector Administrativo </v>
          </cell>
          <cell r="J44" t="str">
            <v>Gestión Documental</v>
          </cell>
          <cell r="K44" t="str">
            <v>Líder de Gestión Documental</v>
          </cell>
        </row>
        <row r="45">
          <cell r="G45" t="str">
            <v>Subdirección Financiera</v>
          </cell>
          <cell r="H45" t="str">
            <v>Subdirector Financiero</v>
          </cell>
          <cell r="J45" t="str">
            <v>Subdirección Financiera</v>
          </cell>
          <cell r="K45" t="str">
            <v>Subdirector Financiero</v>
          </cell>
        </row>
        <row r="46">
          <cell r="G46" t="str">
            <v>Contabilidad</v>
          </cell>
          <cell r="H46" t="str">
            <v>Subdirector Financiero</v>
          </cell>
          <cell r="J46" t="str">
            <v>Contabilidad</v>
          </cell>
          <cell r="K46" t="str">
            <v>Profesional Universitario de Contabilidad</v>
          </cell>
        </row>
        <row r="47">
          <cell r="G47" t="str">
            <v>Tesorería</v>
          </cell>
          <cell r="H47" t="str">
            <v>Subdirector Financiero</v>
          </cell>
          <cell r="J47" t="str">
            <v>Tesorería</v>
          </cell>
          <cell r="K47" t="str">
            <v>Profesional Universitario de Tesorería</v>
          </cell>
        </row>
        <row r="48">
          <cell r="G48" t="str">
            <v>Presupuesto</v>
          </cell>
          <cell r="H48" t="str">
            <v>Subdirector Financiero</v>
          </cell>
          <cell r="J48" t="str">
            <v>Presupuesto</v>
          </cell>
          <cell r="K48" t="str">
            <v>Profesional Universitario de Presupuesto</v>
          </cell>
        </row>
        <row r="49">
          <cell r="G49" t="str">
            <v>Facturación y Cartera</v>
          </cell>
          <cell r="H49" t="str">
            <v>Subdirector Financiero</v>
          </cell>
          <cell r="J49" t="str">
            <v>Facturación y Cartera</v>
          </cell>
          <cell r="K49" t="str">
            <v xml:space="preserve">Profesional Universitario de Facturación </v>
          </cell>
        </row>
        <row r="50">
          <cell r="G50" t="str">
            <v>Sistema Informativo</v>
          </cell>
          <cell r="H50" t="str">
            <v>Director Sistema Informativo</v>
          </cell>
          <cell r="J50" t="str">
            <v>Sistema Informativo</v>
          </cell>
          <cell r="K50" t="str">
            <v>Director Sistema Informativo</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ocs.google.com/file/d/1fPyB6kN76lYm8TkziJg9dEP_HMK_ZEMy/edit?usp=docslist_api&amp;filetype=msexce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01"/>
  <sheetViews>
    <sheetView tabSelected="1" topLeftCell="AB2" zoomScaleNormal="100" workbookViewId="0">
      <selection activeCell="AH10" sqref="AH10"/>
    </sheetView>
  </sheetViews>
  <sheetFormatPr baseColWidth="10" defaultColWidth="11.44140625" defaultRowHeight="13.2" x14ac:dyDescent="0.25"/>
  <cols>
    <col min="1" max="1" width="13.6640625" style="3" customWidth="1"/>
    <col min="2" max="2" width="12.88671875" style="3" customWidth="1"/>
    <col min="3" max="3" width="16.88671875" style="3" customWidth="1"/>
    <col min="4" max="4" width="21.5546875" style="90" customWidth="1"/>
    <col min="5" max="5" width="13.44140625" style="3" customWidth="1"/>
    <col min="6" max="6" width="20.6640625" style="3" customWidth="1"/>
    <col min="7" max="7" width="67.44140625" style="94" customWidth="1"/>
    <col min="8" max="8" width="20.6640625" style="90" customWidth="1"/>
    <col min="9" max="9" width="39.5546875" style="3" customWidth="1"/>
    <col min="10" max="10" width="45.6640625" style="3" customWidth="1"/>
    <col min="11" max="12" width="15.6640625" style="8" customWidth="1"/>
    <col min="13" max="13" width="16.33203125" style="8" customWidth="1"/>
    <col min="14" max="17" width="16.6640625" style="8" customWidth="1"/>
    <col min="18" max="19" width="17.88671875" style="8" customWidth="1"/>
    <col min="20" max="20" width="16.6640625" style="8" customWidth="1"/>
    <col min="21" max="21" width="16.6640625" style="3" customWidth="1"/>
    <col min="22" max="22" width="90.6640625" style="3" customWidth="1"/>
    <col min="23" max="23" width="17.6640625" style="117" customWidth="1"/>
    <col min="24" max="26" width="17.6640625" style="3" customWidth="1"/>
    <col min="27" max="27" width="18" style="3" customWidth="1"/>
    <col min="28" max="28" width="49.6640625" style="195" bestFit="1" customWidth="1"/>
    <col min="29" max="29" width="18" style="8" customWidth="1"/>
    <col min="30" max="30" width="18" style="169" customWidth="1"/>
    <col min="31" max="32" width="17.6640625" style="8" hidden="1" customWidth="1"/>
    <col min="33" max="33" width="18" style="8" customWidth="1"/>
    <col min="34" max="34" width="85.6640625" style="4" customWidth="1"/>
    <col min="35" max="36" width="18" style="8" customWidth="1"/>
    <col min="37" max="38" width="23" style="8" customWidth="1"/>
    <col min="39" max="39" width="20.88671875" style="8" customWidth="1"/>
    <col min="40" max="16384" width="11.44140625" style="3"/>
  </cols>
  <sheetData>
    <row r="1" spans="1:39" ht="21" customHeight="1" x14ac:dyDescent="0.25">
      <c r="A1" s="219"/>
      <c r="B1" s="220"/>
      <c r="C1" s="221"/>
      <c r="D1" s="207" t="s">
        <v>159</v>
      </c>
      <c r="E1" s="208"/>
      <c r="F1" s="208"/>
      <c r="G1" s="208"/>
      <c r="H1" s="208"/>
      <c r="I1" s="208"/>
      <c r="J1" s="208"/>
      <c r="K1" s="208"/>
      <c r="L1" s="208"/>
      <c r="M1" s="208"/>
      <c r="N1" s="208"/>
      <c r="O1" s="208"/>
      <c r="P1" s="208"/>
      <c r="Q1" s="208"/>
      <c r="R1" s="208"/>
      <c r="S1" s="208"/>
      <c r="T1" s="208"/>
      <c r="U1" s="208"/>
      <c r="V1" s="208"/>
      <c r="W1" s="208"/>
      <c r="X1" s="208"/>
      <c r="Y1" s="208"/>
      <c r="Z1" s="208"/>
      <c r="AA1" s="208"/>
      <c r="AB1" s="209"/>
      <c r="AC1" s="208"/>
      <c r="AD1" s="208"/>
      <c r="AE1" s="208"/>
      <c r="AF1" s="208"/>
      <c r="AG1" s="208"/>
      <c r="AH1" s="208"/>
      <c r="AI1" s="210"/>
      <c r="AJ1" s="281" t="s">
        <v>66</v>
      </c>
      <c r="AK1" s="282"/>
      <c r="AL1" s="283"/>
      <c r="AM1" s="278"/>
    </row>
    <row r="2" spans="1:39" ht="21" customHeight="1" x14ac:dyDescent="0.25">
      <c r="A2" s="222"/>
      <c r="B2" s="223"/>
      <c r="C2" s="224"/>
      <c r="D2" s="211"/>
      <c r="E2" s="212"/>
      <c r="F2" s="212"/>
      <c r="G2" s="212"/>
      <c r="H2" s="212"/>
      <c r="I2" s="212"/>
      <c r="J2" s="212"/>
      <c r="K2" s="212"/>
      <c r="L2" s="212"/>
      <c r="M2" s="212"/>
      <c r="N2" s="212"/>
      <c r="O2" s="212"/>
      <c r="P2" s="212"/>
      <c r="Q2" s="212"/>
      <c r="R2" s="212"/>
      <c r="S2" s="212"/>
      <c r="T2" s="212"/>
      <c r="U2" s="212"/>
      <c r="V2" s="212"/>
      <c r="W2" s="212"/>
      <c r="X2" s="212"/>
      <c r="Y2" s="212"/>
      <c r="Z2" s="212"/>
      <c r="AA2" s="212"/>
      <c r="AB2" s="213"/>
      <c r="AC2" s="212"/>
      <c r="AD2" s="212"/>
      <c r="AE2" s="212"/>
      <c r="AF2" s="212"/>
      <c r="AG2" s="212"/>
      <c r="AH2" s="212"/>
      <c r="AI2" s="214"/>
      <c r="AJ2" s="284" t="s">
        <v>169</v>
      </c>
      <c r="AK2" s="285"/>
      <c r="AL2" s="286"/>
      <c r="AM2" s="279"/>
    </row>
    <row r="3" spans="1:39" ht="21" customHeight="1" x14ac:dyDescent="0.25">
      <c r="A3" s="222"/>
      <c r="B3" s="223"/>
      <c r="C3" s="224"/>
      <c r="D3" s="211"/>
      <c r="E3" s="212"/>
      <c r="F3" s="212"/>
      <c r="G3" s="212"/>
      <c r="H3" s="212"/>
      <c r="I3" s="212"/>
      <c r="J3" s="212"/>
      <c r="K3" s="212"/>
      <c r="L3" s="212"/>
      <c r="M3" s="212"/>
      <c r="N3" s="212"/>
      <c r="O3" s="212"/>
      <c r="P3" s="212"/>
      <c r="Q3" s="212"/>
      <c r="R3" s="212"/>
      <c r="S3" s="212"/>
      <c r="T3" s="212"/>
      <c r="U3" s="212"/>
      <c r="V3" s="212"/>
      <c r="W3" s="212"/>
      <c r="X3" s="212"/>
      <c r="Y3" s="212"/>
      <c r="Z3" s="212"/>
      <c r="AA3" s="212"/>
      <c r="AB3" s="213"/>
      <c r="AC3" s="212"/>
      <c r="AD3" s="212"/>
      <c r="AE3" s="212"/>
      <c r="AF3" s="212"/>
      <c r="AG3" s="212"/>
      <c r="AH3" s="212"/>
      <c r="AI3" s="214"/>
      <c r="AJ3" s="284" t="s">
        <v>170</v>
      </c>
      <c r="AK3" s="285"/>
      <c r="AL3" s="286"/>
      <c r="AM3" s="279"/>
    </row>
    <row r="4" spans="1:39" ht="21" customHeight="1" thickBot="1" x14ac:dyDescent="0.3">
      <c r="A4" s="225"/>
      <c r="B4" s="226"/>
      <c r="C4" s="227"/>
      <c r="D4" s="215"/>
      <c r="E4" s="216"/>
      <c r="F4" s="216"/>
      <c r="G4" s="216"/>
      <c r="H4" s="216"/>
      <c r="I4" s="216"/>
      <c r="J4" s="216"/>
      <c r="K4" s="216"/>
      <c r="L4" s="216"/>
      <c r="M4" s="216"/>
      <c r="N4" s="216"/>
      <c r="O4" s="216"/>
      <c r="P4" s="216"/>
      <c r="Q4" s="216"/>
      <c r="R4" s="216"/>
      <c r="S4" s="216"/>
      <c r="T4" s="216"/>
      <c r="U4" s="216"/>
      <c r="V4" s="216"/>
      <c r="W4" s="216"/>
      <c r="X4" s="216"/>
      <c r="Y4" s="216"/>
      <c r="Z4" s="216"/>
      <c r="AA4" s="216"/>
      <c r="AB4" s="217"/>
      <c r="AC4" s="216"/>
      <c r="AD4" s="216"/>
      <c r="AE4" s="216"/>
      <c r="AF4" s="216"/>
      <c r="AG4" s="216"/>
      <c r="AH4" s="216"/>
      <c r="AI4" s="218"/>
      <c r="AJ4" s="287" t="s">
        <v>47</v>
      </c>
      <c r="AK4" s="288"/>
      <c r="AL4" s="289"/>
      <c r="AM4" s="280"/>
    </row>
    <row r="5" spans="1:39" ht="6" customHeight="1" thickBot="1" x14ac:dyDescent="0.3"/>
    <row r="6" spans="1:39" ht="22.5" customHeight="1" thickBot="1" x14ac:dyDescent="0.3">
      <c r="A6" s="228" t="s">
        <v>75</v>
      </c>
      <c r="B6" s="229"/>
      <c r="C6" s="229"/>
      <c r="D6" s="229"/>
      <c r="E6" s="229"/>
      <c r="F6" s="229"/>
      <c r="G6" s="229"/>
      <c r="H6" s="230"/>
      <c r="I6" s="231" t="s">
        <v>7</v>
      </c>
      <c r="J6" s="232"/>
      <c r="K6" s="232"/>
      <c r="L6" s="232"/>
      <c r="M6" s="232"/>
      <c r="N6" s="232"/>
      <c r="O6" s="232"/>
      <c r="P6" s="232"/>
      <c r="Q6" s="232"/>
      <c r="R6" s="232"/>
      <c r="S6" s="231"/>
      <c r="T6" s="233"/>
      <c r="U6" s="244" t="s">
        <v>628</v>
      </c>
      <c r="V6" s="245"/>
      <c r="W6" s="246"/>
      <c r="X6" s="246"/>
      <c r="Y6" s="246"/>
      <c r="Z6" s="247"/>
      <c r="AA6" s="252" t="s">
        <v>631</v>
      </c>
      <c r="AB6" s="253"/>
      <c r="AC6" s="254"/>
      <c r="AD6" s="254"/>
      <c r="AE6" s="254"/>
      <c r="AF6" s="254"/>
      <c r="AG6" s="254"/>
      <c r="AH6" s="254"/>
      <c r="AI6" s="255"/>
      <c r="AJ6" s="275" t="s">
        <v>83</v>
      </c>
      <c r="AK6" s="276"/>
      <c r="AL6" s="276"/>
      <c r="AM6" s="277"/>
    </row>
    <row r="7" spans="1:39" s="95" customFormat="1" ht="21" customHeight="1" x14ac:dyDescent="0.2">
      <c r="A7" s="256" t="s">
        <v>0</v>
      </c>
      <c r="B7" s="236" t="s">
        <v>1</v>
      </c>
      <c r="C7" s="236" t="s">
        <v>76</v>
      </c>
      <c r="D7" s="236" t="s">
        <v>2</v>
      </c>
      <c r="E7" s="236" t="s">
        <v>77</v>
      </c>
      <c r="F7" s="236" t="s">
        <v>3</v>
      </c>
      <c r="G7" s="236" t="s">
        <v>79</v>
      </c>
      <c r="H7" s="238" t="s">
        <v>157</v>
      </c>
      <c r="I7" s="260" t="s">
        <v>81</v>
      </c>
      <c r="J7" s="258" t="s">
        <v>8</v>
      </c>
      <c r="K7" s="259"/>
      <c r="L7" s="240" t="s">
        <v>10</v>
      </c>
      <c r="M7" s="240" t="s">
        <v>12</v>
      </c>
      <c r="N7" s="240" t="s">
        <v>20</v>
      </c>
      <c r="O7" s="240" t="s">
        <v>23</v>
      </c>
      <c r="P7" s="240" t="s">
        <v>22</v>
      </c>
      <c r="Q7" s="240" t="s">
        <v>11</v>
      </c>
      <c r="R7" s="240" t="s">
        <v>65</v>
      </c>
      <c r="S7" s="240" t="s">
        <v>74</v>
      </c>
      <c r="T7" s="242" t="s">
        <v>21</v>
      </c>
      <c r="U7" s="205" t="s">
        <v>160</v>
      </c>
      <c r="V7" s="201" t="s">
        <v>526</v>
      </c>
      <c r="W7" s="234" t="s">
        <v>163</v>
      </c>
      <c r="X7" s="201" t="s">
        <v>164</v>
      </c>
      <c r="Y7" s="201" t="s">
        <v>433</v>
      </c>
      <c r="Z7" s="203" t="s">
        <v>165</v>
      </c>
      <c r="AA7" s="267" t="s">
        <v>160</v>
      </c>
      <c r="AB7" s="248" t="s">
        <v>161</v>
      </c>
      <c r="AC7" s="248" t="s">
        <v>162</v>
      </c>
      <c r="AD7" s="265" t="s">
        <v>163</v>
      </c>
      <c r="AE7" s="262" t="s">
        <v>167</v>
      </c>
      <c r="AF7" s="262" t="s">
        <v>168</v>
      </c>
      <c r="AG7" s="248" t="s">
        <v>164</v>
      </c>
      <c r="AH7" s="248" t="s">
        <v>629</v>
      </c>
      <c r="AI7" s="250" t="s">
        <v>165</v>
      </c>
      <c r="AJ7" s="273" t="s">
        <v>31</v>
      </c>
      <c r="AK7" s="269" t="s">
        <v>482</v>
      </c>
      <c r="AL7" s="269" t="s">
        <v>84</v>
      </c>
      <c r="AM7" s="271" t="s">
        <v>85</v>
      </c>
    </row>
    <row r="8" spans="1:39" s="95" customFormat="1" ht="34.950000000000003" customHeight="1" x14ac:dyDescent="0.2">
      <c r="A8" s="257"/>
      <c r="B8" s="237"/>
      <c r="C8" s="237"/>
      <c r="D8" s="237"/>
      <c r="E8" s="237"/>
      <c r="F8" s="237"/>
      <c r="G8" s="237"/>
      <c r="H8" s="239"/>
      <c r="I8" s="261"/>
      <c r="J8" s="96" t="s">
        <v>38</v>
      </c>
      <c r="K8" s="96" t="s">
        <v>37</v>
      </c>
      <c r="L8" s="241"/>
      <c r="M8" s="241"/>
      <c r="N8" s="241"/>
      <c r="O8" s="241"/>
      <c r="P8" s="241"/>
      <c r="Q8" s="241"/>
      <c r="R8" s="241"/>
      <c r="S8" s="241"/>
      <c r="T8" s="243"/>
      <c r="U8" s="206"/>
      <c r="V8" s="202"/>
      <c r="W8" s="235"/>
      <c r="X8" s="202"/>
      <c r="Y8" s="202"/>
      <c r="Z8" s="204"/>
      <c r="AA8" s="268"/>
      <c r="AB8" s="249"/>
      <c r="AC8" s="249"/>
      <c r="AD8" s="266"/>
      <c r="AE8" s="263"/>
      <c r="AF8" s="263"/>
      <c r="AG8" s="249"/>
      <c r="AH8" s="249"/>
      <c r="AI8" s="251"/>
      <c r="AJ8" s="274"/>
      <c r="AK8" s="270"/>
      <c r="AL8" s="270"/>
      <c r="AM8" s="272"/>
    </row>
    <row r="9" spans="1:39" s="19" customFormat="1" ht="45.75" customHeight="1" thickBot="1" x14ac:dyDescent="0.25">
      <c r="A9" s="21" t="s">
        <v>24</v>
      </c>
      <c r="B9" s="22" t="s">
        <v>4</v>
      </c>
      <c r="C9" s="22" t="s">
        <v>5</v>
      </c>
      <c r="D9" s="22" t="s">
        <v>156</v>
      </c>
      <c r="E9" s="23" t="s">
        <v>4</v>
      </c>
      <c r="F9" s="22" t="s">
        <v>78</v>
      </c>
      <c r="G9" s="22" t="s">
        <v>80</v>
      </c>
      <c r="H9" s="24" t="s">
        <v>158</v>
      </c>
      <c r="I9" s="25" t="s">
        <v>6</v>
      </c>
      <c r="J9" s="26" t="s">
        <v>82</v>
      </c>
      <c r="K9" s="26" t="s">
        <v>9</v>
      </c>
      <c r="L9" s="26" t="s">
        <v>5</v>
      </c>
      <c r="M9" s="26" t="s">
        <v>15</v>
      </c>
      <c r="N9" s="26" t="s">
        <v>5</v>
      </c>
      <c r="O9" s="26" t="s">
        <v>4</v>
      </c>
      <c r="P9" s="26" t="s">
        <v>4</v>
      </c>
      <c r="Q9" s="27" t="s">
        <v>5</v>
      </c>
      <c r="R9" s="26" t="s">
        <v>5</v>
      </c>
      <c r="S9" s="26" t="s">
        <v>5</v>
      </c>
      <c r="T9" s="168" t="s">
        <v>14</v>
      </c>
      <c r="U9" s="109" t="s">
        <v>4</v>
      </c>
      <c r="V9" s="110" t="s">
        <v>166</v>
      </c>
      <c r="W9" s="118" t="s">
        <v>34</v>
      </c>
      <c r="X9" s="110" t="s">
        <v>13</v>
      </c>
      <c r="Y9" s="110" t="s">
        <v>434</v>
      </c>
      <c r="Z9" s="111" t="s">
        <v>155</v>
      </c>
      <c r="AA9" s="123" t="s">
        <v>4</v>
      </c>
      <c r="AB9" s="124" t="s">
        <v>32</v>
      </c>
      <c r="AC9" s="124" t="s">
        <v>33</v>
      </c>
      <c r="AD9" s="170" t="s">
        <v>34</v>
      </c>
      <c r="AE9" s="264"/>
      <c r="AF9" s="264"/>
      <c r="AG9" s="124" t="s">
        <v>13</v>
      </c>
      <c r="AH9" s="124" t="s">
        <v>166</v>
      </c>
      <c r="AI9" s="125" t="s">
        <v>155</v>
      </c>
      <c r="AJ9" s="126" t="s">
        <v>35</v>
      </c>
      <c r="AK9" s="127" t="s">
        <v>483</v>
      </c>
      <c r="AL9" s="127" t="s">
        <v>5</v>
      </c>
      <c r="AM9" s="128" t="s">
        <v>630</v>
      </c>
    </row>
    <row r="10" spans="1:39" s="20" customFormat="1" ht="115.5" customHeight="1" x14ac:dyDescent="0.25">
      <c r="A10" s="135">
        <v>2</v>
      </c>
      <c r="B10" s="136">
        <v>42430</v>
      </c>
      <c r="C10" s="137" t="s">
        <v>171</v>
      </c>
      <c r="D10" s="137" t="s">
        <v>172</v>
      </c>
      <c r="E10" s="136">
        <v>42426</v>
      </c>
      <c r="F10" s="139">
        <v>8</v>
      </c>
      <c r="G10" s="138" t="s">
        <v>173</v>
      </c>
      <c r="H10" s="137" t="s">
        <v>123</v>
      </c>
      <c r="I10" s="137" t="s">
        <v>174</v>
      </c>
      <c r="J10" s="137" t="s">
        <v>175</v>
      </c>
      <c r="K10" s="154">
        <v>3</v>
      </c>
      <c r="L10" s="137" t="s">
        <v>18</v>
      </c>
      <c r="M10" s="137" t="s">
        <v>176</v>
      </c>
      <c r="N10" s="140">
        <v>1</v>
      </c>
      <c r="O10" s="136">
        <v>42464</v>
      </c>
      <c r="P10" s="136">
        <v>43465</v>
      </c>
      <c r="Q10" s="137" t="s">
        <v>25</v>
      </c>
      <c r="R10" s="141" t="s">
        <v>40</v>
      </c>
      <c r="S10" s="142" t="s">
        <v>139</v>
      </c>
      <c r="T10" s="141" t="s">
        <v>107</v>
      </c>
      <c r="U10" s="77">
        <v>44561</v>
      </c>
      <c r="V10" s="143" t="s">
        <v>520</v>
      </c>
      <c r="W10" s="119">
        <v>0.66669999999999996</v>
      </c>
      <c r="X10" s="84" t="s">
        <v>435</v>
      </c>
      <c r="Y10" s="84"/>
      <c r="Z10" s="98" t="s">
        <v>436</v>
      </c>
      <c r="AA10" s="144">
        <v>44681</v>
      </c>
      <c r="AB10" s="193" t="s">
        <v>678</v>
      </c>
      <c r="AC10" s="145">
        <v>2</v>
      </c>
      <c r="AD10" s="171">
        <f>IF(OR(AC10="",AC10=""),"",IF(OR(AC10=0,AC10=0),0,IF((AC10*100%)/K10&gt;100%,100%,(AC10*100%)/K10)))</f>
        <v>0.66666666666666663</v>
      </c>
      <c r="AE10" s="91" t="str">
        <f>IF(AC10="","",IF(AA10&gt;P10,IF(AD10&lt;100%,"INCUMPLIDA",IF(AD10=100%,"TERMINADA EXTEMPORÁNEA"))))</f>
        <v>INCUMPLIDA</v>
      </c>
      <c r="AF10" s="91" t="b">
        <f>IF(AC10="","",IF(AA10&lt;P10,IF(AD10=0%,"SIN INICIAR",IF(AD10=100%,"TERMINADA",IF(AD10&gt;0%,"EN PROCESO")))))</f>
        <v>0</v>
      </c>
      <c r="AG10" s="91" t="str">
        <f>IF(AC10="","",IF(AA10&gt;P10,AE10,IF(AA10&lt;P10,AF10)))</f>
        <v>INCUMPLIDA</v>
      </c>
      <c r="AH10" s="143" t="s">
        <v>722</v>
      </c>
      <c r="AI10" s="145" t="s">
        <v>436</v>
      </c>
      <c r="AJ10" s="145" t="str">
        <f>IF(AD10="","",IF(OR(AD10=100%),"CUMPLIDA","PENDIENTE"))</f>
        <v>PENDIENTE</v>
      </c>
      <c r="AK10" s="145"/>
      <c r="AL10" s="145"/>
      <c r="AM10" s="145"/>
    </row>
    <row r="11" spans="1:39" s="20" customFormat="1" ht="81.599999999999994" x14ac:dyDescent="0.25">
      <c r="A11" s="28">
        <v>40</v>
      </c>
      <c r="B11" s="29">
        <v>43181</v>
      </c>
      <c r="C11" s="30" t="s">
        <v>16</v>
      </c>
      <c r="D11" s="30" t="s">
        <v>177</v>
      </c>
      <c r="E11" s="29">
        <v>43181</v>
      </c>
      <c r="F11" s="32" t="s">
        <v>178</v>
      </c>
      <c r="G11" s="31" t="s">
        <v>179</v>
      </c>
      <c r="H11" s="30" t="s">
        <v>180</v>
      </c>
      <c r="I11" s="30" t="s">
        <v>181</v>
      </c>
      <c r="J11" s="30" t="s">
        <v>182</v>
      </c>
      <c r="K11" s="155">
        <v>4</v>
      </c>
      <c r="L11" s="34" t="s">
        <v>183</v>
      </c>
      <c r="M11" s="30" t="s">
        <v>184</v>
      </c>
      <c r="N11" s="33">
        <v>0.7</v>
      </c>
      <c r="O11" s="29">
        <v>43160</v>
      </c>
      <c r="P11" s="29">
        <v>43994</v>
      </c>
      <c r="Q11" s="34" t="s">
        <v>62</v>
      </c>
      <c r="R11" s="34" t="str">
        <f>IF(Q11="","",VLOOKUP(Q11,[2]Datos.!$G$28:$H$50,2,FALSE))</f>
        <v xml:space="preserve">Subdirector Administrativo </v>
      </c>
      <c r="S11" s="37" t="str">
        <f>IF(Q11="","",VLOOKUP(Q11,[2]Datos.!$J$28:$K$50,2,FALSE))</f>
        <v>Líder de Gestión Documental</v>
      </c>
      <c r="T11" s="34" t="s">
        <v>107</v>
      </c>
      <c r="U11" s="151">
        <v>44561</v>
      </c>
      <c r="V11" s="103" t="s">
        <v>496</v>
      </c>
      <c r="W11" s="119">
        <v>0.71430000000000005</v>
      </c>
      <c r="X11" s="84" t="s">
        <v>435</v>
      </c>
      <c r="Y11" s="84"/>
      <c r="Z11" s="98" t="s">
        <v>440</v>
      </c>
      <c r="AA11" s="132">
        <v>44681</v>
      </c>
      <c r="AB11" s="196" t="s">
        <v>744</v>
      </c>
      <c r="AC11" s="133">
        <v>3</v>
      </c>
      <c r="AD11" s="171">
        <f t="shared" ref="AD11:AD72" si="0">IF(OR(AC11="",AC11=""),"",IF(OR(AC11=0,AC11=0),0,IF((AC11*100%)/K11&gt;100%,100%,(AC11*100%)/K11)))</f>
        <v>0.75</v>
      </c>
      <c r="AE11" s="91" t="str">
        <f t="shared" ref="AE11:AE72" si="1">IF(AC11="","",IF(AA11&gt;P11,IF(AD11&lt;100%,"INCUMPLIDA",IF(AD11=100%,"TERMINADA EXTEMPORÁNEA"))))</f>
        <v>INCUMPLIDA</v>
      </c>
      <c r="AF11" s="91" t="b">
        <f t="shared" ref="AF11:AF72" si="2">IF(AC11="","",IF(AA11&lt;P11,IF(AD11=0%,"SIN INICIAR",IF(AD11=100%,"TERMINADA",IF(AD11&gt;0%,"EN PROCESO")))))</f>
        <v>0</v>
      </c>
      <c r="AG11" s="91" t="str">
        <f t="shared" ref="AG11:AG72" si="3">IF(AC11="","",IF(AA11&gt;P11,AE11,IF(AA11&lt;P11,AF11)))</f>
        <v>INCUMPLIDA</v>
      </c>
      <c r="AH11" s="197" t="s">
        <v>793</v>
      </c>
      <c r="AI11" s="133" t="s">
        <v>440</v>
      </c>
      <c r="AJ11" s="145" t="str">
        <f t="shared" ref="AJ11:AJ72" si="4">IF(AD11="","",IF(OR(AD11=100%),"CUMPLIDA","PENDIENTE"))</f>
        <v>PENDIENTE</v>
      </c>
      <c r="AK11" s="133"/>
      <c r="AL11" s="133"/>
      <c r="AM11" s="133"/>
    </row>
    <row r="12" spans="1:39" s="20" customFormat="1" ht="176.25" customHeight="1" x14ac:dyDescent="0.25">
      <c r="A12" s="28">
        <v>138</v>
      </c>
      <c r="B12" s="40">
        <v>43455</v>
      </c>
      <c r="C12" s="41" t="s">
        <v>171</v>
      </c>
      <c r="D12" s="41" t="s">
        <v>185</v>
      </c>
      <c r="E12" s="40">
        <v>43455</v>
      </c>
      <c r="F12" s="43">
        <v>1</v>
      </c>
      <c r="G12" s="42" t="s">
        <v>186</v>
      </c>
      <c r="H12" s="41" t="s">
        <v>187</v>
      </c>
      <c r="I12" s="41" t="s">
        <v>188</v>
      </c>
      <c r="J12" s="41" t="s">
        <v>189</v>
      </c>
      <c r="K12" s="156">
        <v>3</v>
      </c>
      <c r="L12" s="41" t="s">
        <v>18</v>
      </c>
      <c r="M12" s="41" t="s">
        <v>190</v>
      </c>
      <c r="N12" s="44">
        <v>1</v>
      </c>
      <c r="O12" s="40">
        <v>43497</v>
      </c>
      <c r="P12" s="106">
        <v>44742</v>
      </c>
      <c r="Q12" s="41" t="s">
        <v>52</v>
      </c>
      <c r="R12" s="45" t="s">
        <v>191</v>
      </c>
      <c r="S12" s="146" t="s">
        <v>192</v>
      </c>
      <c r="T12" s="41" t="s">
        <v>107</v>
      </c>
      <c r="U12" s="151">
        <v>44561</v>
      </c>
      <c r="V12" s="103" t="s">
        <v>497</v>
      </c>
      <c r="W12" s="119">
        <v>0.66669999999999996</v>
      </c>
      <c r="X12" s="84" t="s">
        <v>435</v>
      </c>
      <c r="Y12" s="84"/>
      <c r="Z12" s="98" t="s">
        <v>440</v>
      </c>
      <c r="AA12" s="132">
        <v>44681</v>
      </c>
      <c r="AB12" s="183" t="s">
        <v>688</v>
      </c>
      <c r="AC12" s="133">
        <v>2</v>
      </c>
      <c r="AD12" s="171">
        <f t="shared" si="0"/>
        <v>0.66666666666666663</v>
      </c>
      <c r="AE12" s="91" t="b">
        <f t="shared" si="1"/>
        <v>0</v>
      </c>
      <c r="AF12" s="91" t="str">
        <f t="shared" si="2"/>
        <v>EN PROCESO</v>
      </c>
      <c r="AG12" s="91" t="str">
        <f t="shared" si="3"/>
        <v>EN PROCESO</v>
      </c>
      <c r="AH12" s="197" t="s">
        <v>689</v>
      </c>
      <c r="AI12" s="133" t="s">
        <v>440</v>
      </c>
      <c r="AJ12" s="145" t="str">
        <f t="shared" si="4"/>
        <v>PENDIENTE</v>
      </c>
      <c r="AK12" s="133"/>
      <c r="AL12" s="133"/>
      <c r="AM12" s="133"/>
    </row>
    <row r="13" spans="1:39" s="20" customFormat="1" ht="176.25" customHeight="1" x14ac:dyDescent="0.25">
      <c r="A13" s="28">
        <v>140</v>
      </c>
      <c r="B13" s="40">
        <v>43455</v>
      </c>
      <c r="C13" s="41" t="s">
        <v>171</v>
      </c>
      <c r="D13" s="41" t="s">
        <v>185</v>
      </c>
      <c r="E13" s="40">
        <v>43455</v>
      </c>
      <c r="F13" s="43">
        <v>5</v>
      </c>
      <c r="G13" s="42" t="s">
        <v>193</v>
      </c>
      <c r="H13" s="41" t="s">
        <v>187</v>
      </c>
      <c r="I13" s="41" t="s">
        <v>194</v>
      </c>
      <c r="J13" s="41" t="s">
        <v>195</v>
      </c>
      <c r="K13" s="156">
        <v>3</v>
      </c>
      <c r="L13" s="41" t="s">
        <v>18</v>
      </c>
      <c r="M13" s="41" t="s">
        <v>196</v>
      </c>
      <c r="N13" s="44">
        <v>1</v>
      </c>
      <c r="O13" s="40">
        <v>43497</v>
      </c>
      <c r="P13" s="106">
        <v>44742</v>
      </c>
      <c r="Q13" s="41" t="s">
        <v>52</v>
      </c>
      <c r="R13" s="45" t="s">
        <v>191</v>
      </c>
      <c r="S13" s="146" t="s">
        <v>197</v>
      </c>
      <c r="T13" s="41" t="s">
        <v>107</v>
      </c>
      <c r="U13" s="151">
        <v>44561</v>
      </c>
      <c r="V13" s="92" t="s">
        <v>498</v>
      </c>
      <c r="W13" s="119">
        <v>0.33329999999999999</v>
      </c>
      <c r="X13" s="84" t="s">
        <v>435</v>
      </c>
      <c r="Y13" s="84"/>
      <c r="Z13" s="98" t="s">
        <v>440</v>
      </c>
      <c r="AA13" s="132">
        <v>44681</v>
      </c>
      <c r="AB13" s="183" t="s">
        <v>690</v>
      </c>
      <c r="AC13" s="133">
        <v>1</v>
      </c>
      <c r="AD13" s="171">
        <f t="shared" si="0"/>
        <v>0.33333333333333331</v>
      </c>
      <c r="AE13" s="91" t="b">
        <f t="shared" si="1"/>
        <v>0</v>
      </c>
      <c r="AF13" s="91" t="str">
        <f t="shared" si="2"/>
        <v>EN PROCESO</v>
      </c>
      <c r="AG13" s="91" t="str">
        <f t="shared" si="3"/>
        <v>EN PROCESO</v>
      </c>
      <c r="AH13" s="197" t="s">
        <v>691</v>
      </c>
      <c r="AI13" s="133" t="s">
        <v>440</v>
      </c>
      <c r="AJ13" s="145" t="str">
        <f t="shared" si="4"/>
        <v>PENDIENTE</v>
      </c>
      <c r="AK13" s="133"/>
      <c r="AL13" s="133"/>
      <c r="AM13" s="133"/>
    </row>
    <row r="14" spans="1:39" s="20" customFormat="1" ht="81.599999999999994" x14ac:dyDescent="0.25">
      <c r="A14" s="28">
        <v>172</v>
      </c>
      <c r="B14" s="40">
        <v>43524</v>
      </c>
      <c r="C14" s="41" t="s">
        <v>171</v>
      </c>
      <c r="D14" s="41" t="s">
        <v>198</v>
      </c>
      <c r="E14" s="40">
        <v>43524</v>
      </c>
      <c r="F14" s="43" t="s">
        <v>199</v>
      </c>
      <c r="G14" s="42" t="s">
        <v>200</v>
      </c>
      <c r="H14" s="41" t="s">
        <v>180</v>
      </c>
      <c r="I14" s="41" t="s">
        <v>201</v>
      </c>
      <c r="J14" s="41" t="s">
        <v>202</v>
      </c>
      <c r="K14" s="156">
        <v>2</v>
      </c>
      <c r="L14" s="41" t="s">
        <v>18</v>
      </c>
      <c r="M14" s="41" t="s">
        <v>203</v>
      </c>
      <c r="N14" s="44">
        <v>1</v>
      </c>
      <c r="O14" s="40">
        <v>43542</v>
      </c>
      <c r="P14" s="40">
        <v>43739</v>
      </c>
      <c r="Q14" s="41" t="s">
        <v>61</v>
      </c>
      <c r="R14" s="45" t="s">
        <v>204</v>
      </c>
      <c r="S14" s="146" t="s">
        <v>132</v>
      </c>
      <c r="T14" s="41" t="s">
        <v>205</v>
      </c>
      <c r="U14" s="151">
        <v>44561</v>
      </c>
      <c r="V14" s="152" t="s">
        <v>484</v>
      </c>
      <c r="W14" s="119">
        <v>1</v>
      </c>
      <c r="X14" s="116" t="s">
        <v>437</v>
      </c>
      <c r="Y14" s="84" t="s">
        <v>103</v>
      </c>
      <c r="Z14" s="98" t="s">
        <v>438</v>
      </c>
      <c r="AA14" s="132">
        <v>44681</v>
      </c>
      <c r="AB14" s="183" t="s">
        <v>678</v>
      </c>
      <c r="AC14" s="133">
        <v>2</v>
      </c>
      <c r="AD14" s="171">
        <f t="shared" si="0"/>
        <v>1</v>
      </c>
      <c r="AE14" s="91" t="str">
        <f t="shared" si="1"/>
        <v>TERMINADA EXTEMPORÁNEA</v>
      </c>
      <c r="AF14" s="91" t="b">
        <f t="shared" si="2"/>
        <v>0</v>
      </c>
      <c r="AG14" s="91" t="str">
        <f t="shared" si="3"/>
        <v>TERMINADA EXTEMPORÁNEA</v>
      </c>
      <c r="AH14" s="152" t="s">
        <v>484</v>
      </c>
      <c r="AI14" s="133" t="s">
        <v>438</v>
      </c>
      <c r="AJ14" s="145" t="str">
        <f t="shared" si="4"/>
        <v>CUMPLIDA</v>
      </c>
      <c r="AK14" s="141" t="s">
        <v>695</v>
      </c>
      <c r="AL14" s="133" t="s">
        <v>103</v>
      </c>
      <c r="AM14" s="133"/>
    </row>
    <row r="15" spans="1:39" s="20" customFormat="1" ht="124.5" customHeight="1" x14ac:dyDescent="0.25">
      <c r="A15" s="28">
        <v>178</v>
      </c>
      <c r="B15" s="46">
        <v>43552</v>
      </c>
      <c r="C15" s="47" t="s">
        <v>16</v>
      </c>
      <c r="D15" s="47" t="s">
        <v>206</v>
      </c>
      <c r="E15" s="46">
        <v>43552</v>
      </c>
      <c r="F15" s="48" t="s">
        <v>207</v>
      </c>
      <c r="G15" s="31" t="s">
        <v>208</v>
      </c>
      <c r="H15" s="47" t="s">
        <v>180</v>
      </c>
      <c r="I15" s="30" t="s">
        <v>209</v>
      </c>
      <c r="J15" s="30" t="s">
        <v>210</v>
      </c>
      <c r="K15" s="39">
        <v>4</v>
      </c>
      <c r="L15" s="47" t="s">
        <v>183</v>
      </c>
      <c r="M15" s="30" t="s">
        <v>184</v>
      </c>
      <c r="N15" s="49">
        <v>0.9</v>
      </c>
      <c r="O15" s="46">
        <v>43622</v>
      </c>
      <c r="P15" s="46">
        <v>43829</v>
      </c>
      <c r="Q15" s="47" t="s">
        <v>62</v>
      </c>
      <c r="R15" s="50" t="s">
        <v>64</v>
      </c>
      <c r="S15" s="147" t="s">
        <v>211</v>
      </c>
      <c r="T15" s="47" t="s">
        <v>212</v>
      </c>
      <c r="U15" s="151">
        <v>44561</v>
      </c>
      <c r="V15" s="103" t="s">
        <v>499</v>
      </c>
      <c r="W15" s="119">
        <v>0.83330000000000004</v>
      </c>
      <c r="X15" s="84" t="s">
        <v>435</v>
      </c>
      <c r="Y15" s="84"/>
      <c r="Z15" s="98" t="s">
        <v>440</v>
      </c>
      <c r="AA15" s="132">
        <v>44681</v>
      </c>
      <c r="AB15" s="196" t="s">
        <v>745</v>
      </c>
      <c r="AC15" s="133">
        <v>4</v>
      </c>
      <c r="AD15" s="171">
        <f t="shared" si="0"/>
        <v>1</v>
      </c>
      <c r="AE15" s="91" t="str">
        <f t="shared" si="1"/>
        <v>TERMINADA EXTEMPORÁNEA</v>
      </c>
      <c r="AF15" s="91" t="b">
        <f t="shared" si="2"/>
        <v>0</v>
      </c>
      <c r="AG15" s="91" t="str">
        <f t="shared" si="3"/>
        <v>TERMINADA EXTEMPORÁNEA</v>
      </c>
      <c r="AH15" s="197" t="s">
        <v>746</v>
      </c>
      <c r="AI15" s="133" t="s">
        <v>440</v>
      </c>
      <c r="AJ15" s="145" t="str">
        <f t="shared" si="4"/>
        <v>CUMPLIDA</v>
      </c>
      <c r="AK15" s="185" t="s">
        <v>674</v>
      </c>
      <c r="AL15" s="133" t="s">
        <v>109</v>
      </c>
      <c r="AM15" s="133" t="s">
        <v>782</v>
      </c>
    </row>
    <row r="16" spans="1:39" s="20" customFormat="1" ht="61.2" x14ac:dyDescent="0.25">
      <c r="A16" s="28">
        <v>187</v>
      </c>
      <c r="B16" s="46">
        <v>43552</v>
      </c>
      <c r="C16" s="47" t="s">
        <v>16</v>
      </c>
      <c r="D16" s="47" t="s">
        <v>206</v>
      </c>
      <c r="E16" s="46">
        <v>43552</v>
      </c>
      <c r="F16" s="48">
        <v>17</v>
      </c>
      <c r="G16" s="31" t="s">
        <v>213</v>
      </c>
      <c r="H16" s="47" t="s">
        <v>180</v>
      </c>
      <c r="I16" s="47" t="s">
        <v>214</v>
      </c>
      <c r="J16" s="30" t="s">
        <v>215</v>
      </c>
      <c r="K16" s="39">
        <v>3</v>
      </c>
      <c r="L16" s="47" t="s">
        <v>216</v>
      </c>
      <c r="M16" s="30" t="s">
        <v>184</v>
      </c>
      <c r="N16" s="49">
        <v>0.9</v>
      </c>
      <c r="O16" s="46">
        <v>43622</v>
      </c>
      <c r="P16" s="46">
        <v>43829</v>
      </c>
      <c r="Q16" s="47" t="s">
        <v>62</v>
      </c>
      <c r="R16" s="50" t="s">
        <v>64</v>
      </c>
      <c r="S16" s="147" t="s">
        <v>211</v>
      </c>
      <c r="T16" s="47" t="s">
        <v>212</v>
      </c>
      <c r="U16" s="151">
        <v>44561</v>
      </c>
      <c r="V16" s="103" t="s">
        <v>500</v>
      </c>
      <c r="W16" s="119">
        <v>0.74070000000000003</v>
      </c>
      <c r="X16" s="84" t="s">
        <v>435</v>
      </c>
      <c r="Y16" s="84"/>
      <c r="Z16" s="98" t="s">
        <v>440</v>
      </c>
      <c r="AA16" s="132">
        <v>44681</v>
      </c>
      <c r="AB16" s="196" t="s">
        <v>747</v>
      </c>
      <c r="AC16" s="133">
        <v>4</v>
      </c>
      <c r="AD16" s="171">
        <f t="shared" si="0"/>
        <v>1</v>
      </c>
      <c r="AE16" s="91" t="str">
        <f t="shared" si="1"/>
        <v>TERMINADA EXTEMPORÁNEA</v>
      </c>
      <c r="AF16" s="91" t="b">
        <f t="shared" si="2"/>
        <v>0</v>
      </c>
      <c r="AG16" s="91" t="str">
        <f t="shared" si="3"/>
        <v>TERMINADA EXTEMPORÁNEA</v>
      </c>
      <c r="AH16" s="197" t="s">
        <v>756</v>
      </c>
      <c r="AI16" s="133" t="s">
        <v>440</v>
      </c>
      <c r="AJ16" s="145" t="str">
        <f t="shared" si="4"/>
        <v>CUMPLIDA</v>
      </c>
      <c r="AK16" s="185" t="s">
        <v>674</v>
      </c>
      <c r="AL16" s="133" t="s">
        <v>109</v>
      </c>
      <c r="AM16" s="133" t="s">
        <v>782</v>
      </c>
    </row>
    <row r="17" spans="1:39" s="20" customFormat="1" ht="193.8" x14ac:dyDescent="0.25">
      <c r="A17" s="28">
        <v>237</v>
      </c>
      <c r="B17" s="51">
        <v>43791</v>
      </c>
      <c r="C17" s="52" t="s">
        <v>98</v>
      </c>
      <c r="D17" s="52" t="s">
        <v>217</v>
      </c>
      <c r="E17" s="51">
        <f t="shared" ref="E17:E20" si="5">B17</f>
        <v>43791</v>
      </c>
      <c r="F17" s="53">
        <v>1</v>
      </c>
      <c r="G17" s="36" t="s">
        <v>218</v>
      </c>
      <c r="H17" s="34" t="s">
        <v>128</v>
      </c>
      <c r="I17" s="165" t="s">
        <v>219</v>
      </c>
      <c r="J17" s="166" t="s">
        <v>220</v>
      </c>
      <c r="K17" s="157">
        <v>2</v>
      </c>
      <c r="L17" s="54" t="s">
        <v>36</v>
      </c>
      <c r="M17" s="54" t="s">
        <v>221</v>
      </c>
      <c r="N17" s="55">
        <v>0.8</v>
      </c>
      <c r="O17" s="56">
        <v>43791</v>
      </c>
      <c r="P17" s="51">
        <v>44165</v>
      </c>
      <c r="Q17" s="57" t="s">
        <v>62</v>
      </c>
      <c r="R17" s="57" t="s">
        <v>64</v>
      </c>
      <c r="S17" s="148" t="s">
        <v>144</v>
      </c>
      <c r="T17" s="74" t="s">
        <v>107</v>
      </c>
      <c r="U17" s="151">
        <v>44561</v>
      </c>
      <c r="V17" s="103" t="s">
        <v>501</v>
      </c>
      <c r="W17" s="119">
        <v>0.625</v>
      </c>
      <c r="X17" s="84" t="s">
        <v>435</v>
      </c>
      <c r="Y17" s="84"/>
      <c r="Z17" s="98" t="s">
        <v>440</v>
      </c>
      <c r="AA17" s="132">
        <v>44681</v>
      </c>
      <c r="AB17" s="196" t="s">
        <v>748</v>
      </c>
      <c r="AC17" s="133">
        <v>1.5</v>
      </c>
      <c r="AD17" s="171">
        <f t="shared" si="0"/>
        <v>0.75</v>
      </c>
      <c r="AE17" s="91" t="str">
        <f t="shared" si="1"/>
        <v>INCUMPLIDA</v>
      </c>
      <c r="AF17" s="91" t="b">
        <f t="shared" si="2"/>
        <v>0</v>
      </c>
      <c r="AG17" s="91" t="str">
        <f t="shared" si="3"/>
        <v>INCUMPLIDA</v>
      </c>
      <c r="AH17" s="197" t="s">
        <v>749</v>
      </c>
      <c r="AI17" s="133" t="s">
        <v>440</v>
      </c>
      <c r="AJ17" s="145" t="str">
        <f t="shared" si="4"/>
        <v>PENDIENTE</v>
      </c>
      <c r="AK17" s="133"/>
      <c r="AL17" s="133"/>
      <c r="AM17" s="133"/>
    </row>
    <row r="18" spans="1:39" s="20" customFormat="1" ht="132.6" x14ac:dyDescent="0.25">
      <c r="A18" s="28">
        <v>238</v>
      </c>
      <c r="B18" s="51">
        <v>43791</v>
      </c>
      <c r="C18" s="52" t="s">
        <v>98</v>
      </c>
      <c r="D18" s="52" t="s">
        <v>217</v>
      </c>
      <c r="E18" s="51">
        <f t="shared" si="5"/>
        <v>43791</v>
      </c>
      <c r="F18" s="53">
        <v>2</v>
      </c>
      <c r="G18" s="36" t="s">
        <v>222</v>
      </c>
      <c r="H18" s="34" t="s">
        <v>128</v>
      </c>
      <c r="I18" s="165" t="s">
        <v>223</v>
      </c>
      <c r="J18" s="74" t="s">
        <v>224</v>
      </c>
      <c r="K18" s="158">
        <v>4</v>
      </c>
      <c r="L18" s="58" t="s">
        <v>36</v>
      </c>
      <c r="M18" s="54" t="s">
        <v>221</v>
      </c>
      <c r="N18" s="59">
        <v>0.7</v>
      </c>
      <c r="O18" s="56">
        <v>43791</v>
      </c>
      <c r="P18" s="60">
        <v>44196</v>
      </c>
      <c r="Q18" s="58" t="s">
        <v>62</v>
      </c>
      <c r="R18" s="57" t="s">
        <v>64</v>
      </c>
      <c r="S18" s="148" t="s">
        <v>144</v>
      </c>
      <c r="T18" s="74" t="s">
        <v>107</v>
      </c>
      <c r="U18" s="151">
        <v>44561</v>
      </c>
      <c r="V18" s="103" t="s">
        <v>499</v>
      </c>
      <c r="W18" s="119">
        <v>0.71430000000000005</v>
      </c>
      <c r="X18" s="84" t="s">
        <v>435</v>
      </c>
      <c r="Y18" s="84"/>
      <c r="Z18" s="98" t="s">
        <v>440</v>
      </c>
      <c r="AA18" s="132">
        <v>44681</v>
      </c>
      <c r="AB18" s="196" t="s">
        <v>745</v>
      </c>
      <c r="AC18" s="133">
        <v>4</v>
      </c>
      <c r="AD18" s="171">
        <f t="shared" si="0"/>
        <v>1</v>
      </c>
      <c r="AE18" s="91" t="str">
        <f t="shared" si="1"/>
        <v>TERMINADA EXTEMPORÁNEA</v>
      </c>
      <c r="AF18" s="91" t="b">
        <f t="shared" si="2"/>
        <v>0</v>
      </c>
      <c r="AG18" s="91" t="str">
        <f t="shared" si="3"/>
        <v>TERMINADA EXTEMPORÁNEA</v>
      </c>
      <c r="AH18" s="197" t="s">
        <v>746</v>
      </c>
      <c r="AI18" s="133" t="s">
        <v>440</v>
      </c>
      <c r="AJ18" s="145" t="str">
        <f t="shared" si="4"/>
        <v>CUMPLIDA</v>
      </c>
      <c r="AK18" s="185" t="s">
        <v>674</v>
      </c>
      <c r="AL18" s="133" t="s">
        <v>109</v>
      </c>
      <c r="AM18" s="133" t="s">
        <v>782</v>
      </c>
    </row>
    <row r="19" spans="1:39" s="20" customFormat="1" ht="357.75" customHeight="1" x14ac:dyDescent="0.25">
      <c r="A19" s="28">
        <v>241</v>
      </c>
      <c r="B19" s="51">
        <v>43791</v>
      </c>
      <c r="C19" s="52" t="s">
        <v>98</v>
      </c>
      <c r="D19" s="52" t="s">
        <v>217</v>
      </c>
      <c r="E19" s="51">
        <f t="shared" si="5"/>
        <v>43791</v>
      </c>
      <c r="F19" s="53">
        <v>5</v>
      </c>
      <c r="G19" s="36" t="s">
        <v>225</v>
      </c>
      <c r="H19" s="34" t="s">
        <v>128</v>
      </c>
      <c r="I19" s="74" t="s">
        <v>226</v>
      </c>
      <c r="J19" s="74" t="s">
        <v>227</v>
      </c>
      <c r="K19" s="158">
        <v>2</v>
      </c>
      <c r="L19" s="58" t="s">
        <v>36</v>
      </c>
      <c r="M19" s="54" t="s">
        <v>221</v>
      </c>
      <c r="N19" s="59">
        <v>0.8</v>
      </c>
      <c r="O19" s="56">
        <v>43791</v>
      </c>
      <c r="P19" s="60">
        <v>44165</v>
      </c>
      <c r="Q19" s="58" t="s">
        <v>228</v>
      </c>
      <c r="R19" s="57" t="s">
        <v>64</v>
      </c>
      <c r="S19" s="148" t="s">
        <v>144</v>
      </c>
      <c r="T19" s="74" t="s">
        <v>107</v>
      </c>
      <c r="U19" s="151">
        <v>44561</v>
      </c>
      <c r="V19" s="103" t="s">
        <v>502</v>
      </c>
      <c r="W19" s="119">
        <v>0.625</v>
      </c>
      <c r="X19" s="84" t="s">
        <v>435</v>
      </c>
      <c r="Y19" s="84"/>
      <c r="Z19" s="98" t="s">
        <v>440</v>
      </c>
      <c r="AA19" s="132">
        <v>44681</v>
      </c>
      <c r="AB19" s="196" t="s">
        <v>750</v>
      </c>
      <c r="AC19" s="133">
        <v>1.5</v>
      </c>
      <c r="AD19" s="171">
        <f t="shared" si="0"/>
        <v>0.75</v>
      </c>
      <c r="AE19" s="91" t="str">
        <f t="shared" si="1"/>
        <v>INCUMPLIDA</v>
      </c>
      <c r="AF19" s="91" t="b">
        <f t="shared" si="2"/>
        <v>0</v>
      </c>
      <c r="AG19" s="91" t="str">
        <f t="shared" si="3"/>
        <v>INCUMPLIDA</v>
      </c>
      <c r="AH19" s="197" t="s">
        <v>798</v>
      </c>
      <c r="AI19" s="133" t="s">
        <v>440</v>
      </c>
      <c r="AJ19" s="145" t="str">
        <f t="shared" si="4"/>
        <v>PENDIENTE</v>
      </c>
      <c r="AK19" s="133"/>
      <c r="AL19" s="133"/>
      <c r="AM19" s="133"/>
    </row>
    <row r="20" spans="1:39" s="20" customFormat="1" ht="204" x14ac:dyDescent="0.25">
      <c r="A20" s="28">
        <v>242</v>
      </c>
      <c r="B20" s="51">
        <v>43791</v>
      </c>
      <c r="C20" s="52" t="s">
        <v>98</v>
      </c>
      <c r="D20" s="52" t="s">
        <v>217</v>
      </c>
      <c r="E20" s="51">
        <f t="shared" si="5"/>
        <v>43791</v>
      </c>
      <c r="F20" s="53">
        <v>6</v>
      </c>
      <c r="G20" s="36" t="s">
        <v>229</v>
      </c>
      <c r="H20" s="34" t="s">
        <v>128</v>
      </c>
      <c r="I20" s="74" t="s">
        <v>230</v>
      </c>
      <c r="J20" s="74" t="s">
        <v>231</v>
      </c>
      <c r="K20" s="158">
        <v>2</v>
      </c>
      <c r="L20" s="58" t="s">
        <v>36</v>
      </c>
      <c r="M20" s="54" t="s">
        <v>221</v>
      </c>
      <c r="N20" s="59">
        <v>0.6</v>
      </c>
      <c r="O20" s="56">
        <v>43791</v>
      </c>
      <c r="P20" s="60">
        <v>44165</v>
      </c>
      <c r="Q20" s="58" t="s">
        <v>228</v>
      </c>
      <c r="R20" s="57" t="s">
        <v>64</v>
      </c>
      <c r="S20" s="148" t="s">
        <v>144</v>
      </c>
      <c r="T20" s="74" t="s">
        <v>107</v>
      </c>
      <c r="U20" s="151">
        <v>44561</v>
      </c>
      <c r="V20" s="103" t="s">
        <v>479</v>
      </c>
      <c r="W20" s="119">
        <v>0.41699999999999998</v>
      </c>
      <c r="X20" s="84" t="s">
        <v>435</v>
      </c>
      <c r="Y20" s="84"/>
      <c r="Z20" s="98" t="s">
        <v>440</v>
      </c>
      <c r="AA20" s="132">
        <v>44681</v>
      </c>
      <c r="AB20" s="196" t="s">
        <v>751</v>
      </c>
      <c r="AC20" s="133">
        <v>1</v>
      </c>
      <c r="AD20" s="171">
        <f t="shared" si="0"/>
        <v>0.5</v>
      </c>
      <c r="AE20" s="91" t="str">
        <f t="shared" si="1"/>
        <v>INCUMPLIDA</v>
      </c>
      <c r="AF20" s="91" t="b">
        <f t="shared" si="2"/>
        <v>0</v>
      </c>
      <c r="AG20" s="91" t="str">
        <f t="shared" si="3"/>
        <v>INCUMPLIDA</v>
      </c>
      <c r="AH20" s="197" t="s">
        <v>799</v>
      </c>
      <c r="AI20" s="133" t="s">
        <v>440</v>
      </c>
      <c r="AJ20" s="145" t="str">
        <f t="shared" si="4"/>
        <v>PENDIENTE</v>
      </c>
      <c r="AK20" s="133"/>
      <c r="AL20" s="133"/>
      <c r="AM20" s="133"/>
    </row>
    <row r="21" spans="1:39" s="20" customFormat="1" ht="108.75" customHeight="1" x14ac:dyDescent="0.25">
      <c r="A21" s="28">
        <v>262</v>
      </c>
      <c r="B21" s="62">
        <v>43889</v>
      </c>
      <c r="C21" s="63" t="s">
        <v>171</v>
      </c>
      <c r="D21" s="63" t="s">
        <v>232</v>
      </c>
      <c r="E21" s="62">
        <v>43892</v>
      </c>
      <c r="F21" s="65" t="s">
        <v>233</v>
      </c>
      <c r="G21" s="64" t="s">
        <v>234</v>
      </c>
      <c r="H21" s="41" t="s">
        <v>235</v>
      </c>
      <c r="I21" s="41" t="s">
        <v>236</v>
      </c>
      <c r="J21" s="41" t="s">
        <v>237</v>
      </c>
      <c r="K21" s="156">
        <v>2</v>
      </c>
      <c r="L21" s="63" t="s">
        <v>183</v>
      </c>
      <c r="M21" s="41" t="s">
        <v>238</v>
      </c>
      <c r="N21" s="66">
        <v>1</v>
      </c>
      <c r="O21" s="62">
        <v>43922</v>
      </c>
      <c r="P21" s="62">
        <v>44196</v>
      </c>
      <c r="Q21" s="41" t="s">
        <v>59</v>
      </c>
      <c r="R21" s="67" t="s">
        <v>40</v>
      </c>
      <c r="S21" s="149" t="s">
        <v>139</v>
      </c>
      <c r="T21" s="74" t="s">
        <v>107</v>
      </c>
      <c r="U21" s="151">
        <v>44561</v>
      </c>
      <c r="V21" s="100" t="s">
        <v>503</v>
      </c>
      <c r="W21" s="120">
        <v>0.25</v>
      </c>
      <c r="X21" s="85" t="s">
        <v>435</v>
      </c>
      <c r="Y21" s="86"/>
      <c r="Z21" s="98" t="s">
        <v>436</v>
      </c>
      <c r="AA21" s="132">
        <v>44681</v>
      </c>
      <c r="AB21" s="184" t="s">
        <v>723</v>
      </c>
      <c r="AC21" s="133">
        <v>1</v>
      </c>
      <c r="AD21" s="171">
        <f t="shared" si="0"/>
        <v>0.5</v>
      </c>
      <c r="AE21" s="91" t="str">
        <f t="shared" si="1"/>
        <v>INCUMPLIDA</v>
      </c>
      <c r="AF21" s="91" t="b">
        <f t="shared" si="2"/>
        <v>0</v>
      </c>
      <c r="AG21" s="91" t="str">
        <f t="shared" si="3"/>
        <v>INCUMPLIDA</v>
      </c>
      <c r="AH21" s="100" t="s">
        <v>724</v>
      </c>
      <c r="AI21" s="133" t="s">
        <v>436</v>
      </c>
      <c r="AJ21" s="145" t="str">
        <f t="shared" si="4"/>
        <v>PENDIENTE</v>
      </c>
      <c r="AK21" s="133"/>
      <c r="AL21" s="133"/>
      <c r="AM21" s="133"/>
    </row>
    <row r="22" spans="1:39" s="20" customFormat="1" ht="75.75" customHeight="1" x14ac:dyDescent="0.25">
      <c r="A22" s="28">
        <v>266</v>
      </c>
      <c r="B22" s="62">
        <v>43889</v>
      </c>
      <c r="C22" s="63" t="s">
        <v>171</v>
      </c>
      <c r="D22" s="63" t="s">
        <v>232</v>
      </c>
      <c r="E22" s="62">
        <v>43892</v>
      </c>
      <c r="F22" s="65" t="s">
        <v>233</v>
      </c>
      <c r="G22" s="68" t="s">
        <v>239</v>
      </c>
      <c r="H22" s="41" t="s">
        <v>235</v>
      </c>
      <c r="I22" s="41" t="s">
        <v>240</v>
      </c>
      <c r="J22" s="41" t="s">
        <v>241</v>
      </c>
      <c r="K22" s="156">
        <v>2</v>
      </c>
      <c r="L22" s="63" t="s">
        <v>183</v>
      </c>
      <c r="M22" s="41" t="s">
        <v>238</v>
      </c>
      <c r="N22" s="66">
        <v>1</v>
      </c>
      <c r="O22" s="62">
        <v>43922</v>
      </c>
      <c r="P22" s="62">
        <v>44227</v>
      </c>
      <c r="Q22" s="41" t="s">
        <v>59</v>
      </c>
      <c r="R22" s="41" t="s">
        <v>242</v>
      </c>
      <c r="S22" s="43" t="s">
        <v>139</v>
      </c>
      <c r="T22" s="74" t="s">
        <v>107</v>
      </c>
      <c r="U22" s="151">
        <v>44561</v>
      </c>
      <c r="V22" s="100" t="s">
        <v>485</v>
      </c>
      <c r="W22" s="120">
        <v>0.5</v>
      </c>
      <c r="X22" s="85" t="s">
        <v>435</v>
      </c>
      <c r="Y22" s="86"/>
      <c r="Z22" s="98" t="s">
        <v>436</v>
      </c>
      <c r="AA22" s="132">
        <v>44681</v>
      </c>
      <c r="AB22" s="183" t="s">
        <v>678</v>
      </c>
      <c r="AC22" s="133">
        <v>1</v>
      </c>
      <c r="AD22" s="171">
        <f t="shared" si="0"/>
        <v>0.5</v>
      </c>
      <c r="AE22" s="91" t="str">
        <f t="shared" si="1"/>
        <v>INCUMPLIDA</v>
      </c>
      <c r="AF22" s="91" t="b">
        <f t="shared" si="2"/>
        <v>0</v>
      </c>
      <c r="AG22" s="91" t="str">
        <f t="shared" si="3"/>
        <v>INCUMPLIDA</v>
      </c>
      <c r="AH22" s="100" t="s">
        <v>725</v>
      </c>
      <c r="AI22" s="133" t="s">
        <v>436</v>
      </c>
      <c r="AJ22" s="145" t="str">
        <f t="shared" si="4"/>
        <v>PENDIENTE</v>
      </c>
      <c r="AK22" s="133"/>
      <c r="AL22" s="133"/>
      <c r="AM22" s="133"/>
    </row>
    <row r="23" spans="1:39" s="20" customFormat="1" ht="183.6" x14ac:dyDescent="0.25">
      <c r="A23" s="28">
        <v>294</v>
      </c>
      <c r="B23" s="51">
        <v>44039</v>
      </c>
      <c r="C23" s="52" t="s">
        <v>171</v>
      </c>
      <c r="D23" s="52" t="s">
        <v>243</v>
      </c>
      <c r="E23" s="51">
        <v>44039</v>
      </c>
      <c r="F23" s="53" t="s">
        <v>246</v>
      </c>
      <c r="G23" s="36" t="s">
        <v>247</v>
      </c>
      <c r="H23" s="34" t="s">
        <v>180</v>
      </c>
      <c r="I23" s="74" t="s">
        <v>248</v>
      </c>
      <c r="J23" s="74" t="s">
        <v>249</v>
      </c>
      <c r="K23" s="159">
        <v>1</v>
      </c>
      <c r="L23" s="57" t="s">
        <v>18</v>
      </c>
      <c r="M23" s="61" t="s">
        <v>250</v>
      </c>
      <c r="N23" s="71">
        <v>1</v>
      </c>
      <c r="O23" s="51">
        <v>44075</v>
      </c>
      <c r="P23" s="56">
        <v>44561</v>
      </c>
      <c r="Q23" s="61" t="s">
        <v>28</v>
      </c>
      <c r="R23" s="52" t="s">
        <v>64</v>
      </c>
      <c r="S23" s="53" t="s">
        <v>143</v>
      </c>
      <c r="T23" s="41" t="s">
        <v>205</v>
      </c>
      <c r="U23" s="151">
        <v>44561</v>
      </c>
      <c r="V23" s="153" t="s">
        <v>527</v>
      </c>
      <c r="W23" s="120">
        <v>0.5</v>
      </c>
      <c r="X23" s="85" t="s">
        <v>435</v>
      </c>
      <c r="Y23" s="86"/>
      <c r="Z23" s="98" t="s">
        <v>441</v>
      </c>
      <c r="AA23" s="132">
        <v>44681</v>
      </c>
      <c r="AB23" s="183" t="s">
        <v>696</v>
      </c>
      <c r="AC23" s="133">
        <v>1</v>
      </c>
      <c r="AD23" s="171">
        <f t="shared" si="0"/>
        <v>1</v>
      </c>
      <c r="AE23" s="91" t="str">
        <f t="shared" si="1"/>
        <v>TERMINADA EXTEMPORÁNEA</v>
      </c>
      <c r="AF23" s="91" t="b">
        <f t="shared" si="2"/>
        <v>0</v>
      </c>
      <c r="AG23" s="91" t="str">
        <f t="shared" si="3"/>
        <v>TERMINADA EXTEMPORÁNEA</v>
      </c>
      <c r="AH23" s="152" t="s">
        <v>697</v>
      </c>
      <c r="AI23" s="133" t="s">
        <v>438</v>
      </c>
      <c r="AJ23" s="145" t="str">
        <f t="shared" si="4"/>
        <v>CUMPLIDA</v>
      </c>
      <c r="AK23" s="185" t="s">
        <v>674</v>
      </c>
      <c r="AL23" s="133" t="s">
        <v>109</v>
      </c>
      <c r="AM23" s="133" t="s">
        <v>782</v>
      </c>
    </row>
    <row r="24" spans="1:39" s="20" customFormat="1" ht="91.8" x14ac:dyDescent="0.25">
      <c r="A24" s="28">
        <v>305</v>
      </c>
      <c r="B24" s="62">
        <v>44106</v>
      </c>
      <c r="C24" s="63" t="s">
        <v>171</v>
      </c>
      <c r="D24" s="63" t="s">
        <v>252</v>
      </c>
      <c r="E24" s="62">
        <v>44106</v>
      </c>
      <c r="F24" s="65" t="s">
        <v>253</v>
      </c>
      <c r="G24" s="42" t="s">
        <v>254</v>
      </c>
      <c r="H24" s="41" t="s">
        <v>255</v>
      </c>
      <c r="I24" s="47" t="s">
        <v>256</v>
      </c>
      <c r="J24" s="47" t="s">
        <v>257</v>
      </c>
      <c r="K24" s="156">
        <v>4</v>
      </c>
      <c r="L24" s="63" t="s">
        <v>18</v>
      </c>
      <c r="M24" s="41" t="s">
        <v>258</v>
      </c>
      <c r="N24" s="69">
        <v>1</v>
      </c>
      <c r="O24" s="62">
        <v>44119</v>
      </c>
      <c r="P24" s="62">
        <v>44484</v>
      </c>
      <c r="Q24" s="41" t="s">
        <v>71</v>
      </c>
      <c r="R24" s="58" t="s">
        <v>44</v>
      </c>
      <c r="S24" s="89" t="s">
        <v>68</v>
      </c>
      <c r="T24" s="41" t="s">
        <v>205</v>
      </c>
      <c r="U24" s="151">
        <v>44561</v>
      </c>
      <c r="V24" s="103" t="s">
        <v>495</v>
      </c>
      <c r="W24" s="120">
        <v>1</v>
      </c>
      <c r="X24" s="115" t="s">
        <v>442</v>
      </c>
      <c r="Y24" s="87" t="s">
        <v>103</v>
      </c>
      <c r="Z24" s="98" t="s">
        <v>440</v>
      </c>
      <c r="AA24" s="132">
        <v>44681</v>
      </c>
      <c r="AB24" s="181" t="s">
        <v>676</v>
      </c>
      <c r="AC24" s="133">
        <v>4</v>
      </c>
      <c r="AD24" s="171">
        <f t="shared" si="0"/>
        <v>1</v>
      </c>
      <c r="AE24" s="91" t="str">
        <f>IF(AC24="","",IF(AA24&gt;P24,IF(AD24&lt;100%,"INCUMPLIDA",IF(AD24=100%,"TERMINADA EXTEMPORÁNEA"))))</f>
        <v>TERMINADA EXTEMPORÁNEA</v>
      </c>
      <c r="AF24" s="91" t="str">
        <f>IF(AC24="","",IF(AA24&gt;P24,IF(AD24=0%,"SIN INICIAR",IF(AD24=100%,"TERMINADA",IF(AD24&gt;0%,"EN PROCESO")))))</f>
        <v>TERMINADA</v>
      </c>
      <c r="AG24" s="91" t="str">
        <f>IF(AC24="","",IF(AA24&lt;P24,AE24,IF(AA24&gt;P24,AF24)))</f>
        <v>TERMINADA</v>
      </c>
      <c r="AH24" s="197" t="s">
        <v>675</v>
      </c>
      <c r="AI24" s="133" t="s">
        <v>440</v>
      </c>
      <c r="AJ24" s="145" t="str">
        <f t="shared" si="4"/>
        <v>CUMPLIDA</v>
      </c>
      <c r="AK24" s="185" t="s">
        <v>674</v>
      </c>
      <c r="AL24" s="133" t="s">
        <v>109</v>
      </c>
      <c r="AM24" s="133" t="s">
        <v>782</v>
      </c>
    </row>
    <row r="25" spans="1:39" s="20" customFormat="1" ht="306" x14ac:dyDescent="0.25">
      <c r="A25" s="28">
        <v>306</v>
      </c>
      <c r="B25" s="62">
        <v>44106</v>
      </c>
      <c r="C25" s="63" t="s">
        <v>171</v>
      </c>
      <c r="D25" s="63" t="s">
        <v>252</v>
      </c>
      <c r="E25" s="62">
        <v>44106</v>
      </c>
      <c r="F25" s="65" t="s">
        <v>251</v>
      </c>
      <c r="G25" s="42" t="s">
        <v>259</v>
      </c>
      <c r="H25" s="41" t="s">
        <v>255</v>
      </c>
      <c r="I25" s="47" t="s">
        <v>260</v>
      </c>
      <c r="J25" s="41" t="s">
        <v>261</v>
      </c>
      <c r="K25" s="156">
        <v>9</v>
      </c>
      <c r="L25" s="63" t="s">
        <v>18</v>
      </c>
      <c r="M25" s="41" t="s">
        <v>262</v>
      </c>
      <c r="N25" s="69">
        <v>1</v>
      </c>
      <c r="O25" s="62">
        <v>44119</v>
      </c>
      <c r="P25" s="62">
        <v>44484</v>
      </c>
      <c r="Q25" s="41" t="s">
        <v>71</v>
      </c>
      <c r="R25" s="58" t="s">
        <v>44</v>
      </c>
      <c r="S25" s="89" t="s">
        <v>68</v>
      </c>
      <c r="T25" s="41" t="s">
        <v>205</v>
      </c>
      <c r="U25" s="151">
        <v>44561</v>
      </c>
      <c r="V25" s="103" t="s">
        <v>528</v>
      </c>
      <c r="W25" s="120">
        <v>0.57099999999999995</v>
      </c>
      <c r="X25" s="85" t="s">
        <v>435</v>
      </c>
      <c r="Y25" s="86"/>
      <c r="Z25" s="98" t="s">
        <v>440</v>
      </c>
      <c r="AA25" s="132">
        <v>44681</v>
      </c>
      <c r="AB25" s="183" t="s">
        <v>677</v>
      </c>
      <c r="AC25" s="133">
        <v>7</v>
      </c>
      <c r="AD25" s="171">
        <f t="shared" si="0"/>
        <v>0.77777777777777779</v>
      </c>
      <c r="AE25" s="91" t="str">
        <f t="shared" si="1"/>
        <v>INCUMPLIDA</v>
      </c>
      <c r="AF25" s="91" t="b">
        <f t="shared" si="2"/>
        <v>0</v>
      </c>
      <c r="AG25" s="91" t="str">
        <f t="shared" si="3"/>
        <v>INCUMPLIDA</v>
      </c>
      <c r="AH25" s="198" t="s">
        <v>800</v>
      </c>
      <c r="AI25" s="133" t="s">
        <v>440</v>
      </c>
      <c r="AJ25" s="145" t="str">
        <f t="shared" si="4"/>
        <v>PENDIENTE</v>
      </c>
      <c r="AK25" s="133"/>
      <c r="AL25" s="133"/>
      <c r="AM25" s="133"/>
    </row>
    <row r="26" spans="1:39" s="20" customFormat="1" ht="157.19999999999999" customHeight="1" x14ac:dyDescent="0.25">
      <c r="A26" s="28">
        <v>319</v>
      </c>
      <c r="B26" s="35">
        <v>44056</v>
      </c>
      <c r="C26" s="34" t="s">
        <v>98</v>
      </c>
      <c r="D26" s="34" t="s">
        <v>263</v>
      </c>
      <c r="E26" s="35">
        <v>44043</v>
      </c>
      <c r="F26" s="37" t="s">
        <v>265</v>
      </c>
      <c r="G26" s="36" t="s">
        <v>266</v>
      </c>
      <c r="H26" s="34" t="s">
        <v>104</v>
      </c>
      <c r="I26" s="34" t="s">
        <v>267</v>
      </c>
      <c r="J26" s="34" t="s">
        <v>268</v>
      </c>
      <c r="K26" s="160">
        <v>3</v>
      </c>
      <c r="L26" s="34" t="s">
        <v>269</v>
      </c>
      <c r="M26" s="34" t="s">
        <v>270</v>
      </c>
      <c r="N26" s="38">
        <v>1</v>
      </c>
      <c r="O26" s="35">
        <v>44075</v>
      </c>
      <c r="P26" s="35">
        <v>44196</v>
      </c>
      <c r="Q26" s="34" t="s">
        <v>271</v>
      </c>
      <c r="R26" s="34" t="s">
        <v>50</v>
      </c>
      <c r="S26" s="146" t="s">
        <v>197</v>
      </c>
      <c r="T26" s="41" t="s">
        <v>205</v>
      </c>
      <c r="U26" s="151">
        <v>44561</v>
      </c>
      <c r="V26" s="103" t="s">
        <v>504</v>
      </c>
      <c r="W26" s="120">
        <v>0.66700000000000004</v>
      </c>
      <c r="X26" s="85" t="s">
        <v>435</v>
      </c>
      <c r="Y26" s="86"/>
      <c r="Z26" s="98" t="s">
        <v>440</v>
      </c>
      <c r="AA26" s="132">
        <v>44681</v>
      </c>
      <c r="AB26" s="183" t="s">
        <v>692</v>
      </c>
      <c r="AC26" s="133">
        <v>2</v>
      </c>
      <c r="AD26" s="171">
        <f t="shared" si="0"/>
        <v>0.66666666666666663</v>
      </c>
      <c r="AE26" s="91" t="str">
        <f t="shared" si="1"/>
        <v>INCUMPLIDA</v>
      </c>
      <c r="AF26" s="91" t="b">
        <f t="shared" si="2"/>
        <v>0</v>
      </c>
      <c r="AG26" s="91" t="str">
        <f t="shared" si="3"/>
        <v>INCUMPLIDA</v>
      </c>
      <c r="AH26" s="197" t="s">
        <v>795</v>
      </c>
      <c r="AI26" s="133" t="s">
        <v>440</v>
      </c>
      <c r="AJ26" s="145" t="str">
        <f t="shared" si="4"/>
        <v>PENDIENTE</v>
      </c>
      <c r="AK26" s="133"/>
      <c r="AL26" s="133"/>
      <c r="AM26" s="133"/>
    </row>
    <row r="27" spans="1:39" s="20" customFormat="1" ht="122.4" x14ac:dyDescent="0.25">
      <c r="A27" s="28">
        <v>322</v>
      </c>
      <c r="B27" s="35">
        <v>44056</v>
      </c>
      <c r="C27" s="34" t="s">
        <v>98</v>
      </c>
      <c r="D27" s="34" t="s">
        <v>263</v>
      </c>
      <c r="E27" s="35">
        <v>44043</v>
      </c>
      <c r="F27" s="37" t="s">
        <v>272</v>
      </c>
      <c r="G27" s="36" t="s">
        <v>273</v>
      </c>
      <c r="H27" s="34" t="s">
        <v>104</v>
      </c>
      <c r="I27" s="34" t="s">
        <v>274</v>
      </c>
      <c r="J27" s="108" t="s">
        <v>627</v>
      </c>
      <c r="K27" s="160">
        <v>3</v>
      </c>
      <c r="L27" s="34" t="s">
        <v>269</v>
      </c>
      <c r="M27" s="34" t="s">
        <v>270</v>
      </c>
      <c r="N27" s="38">
        <v>1</v>
      </c>
      <c r="O27" s="35">
        <v>44075</v>
      </c>
      <c r="P27" s="107">
        <v>44620</v>
      </c>
      <c r="Q27" s="34" t="s">
        <v>271</v>
      </c>
      <c r="R27" s="34" t="s">
        <v>50</v>
      </c>
      <c r="S27" s="146" t="s">
        <v>197</v>
      </c>
      <c r="T27" s="41" t="s">
        <v>205</v>
      </c>
      <c r="U27" s="151">
        <v>44561</v>
      </c>
      <c r="V27" s="103" t="s">
        <v>505</v>
      </c>
      <c r="W27" s="120">
        <v>0</v>
      </c>
      <c r="X27" s="85" t="s">
        <v>443</v>
      </c>
      <c r="Y27" s="86"/>
      <c r="Z27" s="98" t="s">
        <v>440</v>
      </c>
      <c r="AA27" s="132">
        <v>44681</v>
      </c>
      <c r="AB27" s="183" t="s">
        <v>693</v>
      </c>
      <c r="AC27" s="133">
        <v>1</v>
      </c>
      <c r="AD27" s="171">
        <f t="shared" si="0"/>
        <v>0.33333333333333331</v>
      </c>
      <c r="AE27" s="91" t="str">
        <f t="shared" si="1"/>
        <v>INCUMPLIDA</v>
      </c>
      <c r="AF27" s="91" t="b">
        <f t="shared" si="2"/>
        <v>0</v>
      </c>
      <c r="AG27" s="91" t="str">
        <f t="shared" si="3"/>
        <v>INCUMPLIDA</v>
      </c>
      <c r="AH27" s="197" t="s">
        <v>694</v>
      </c>
      <c r="AI27" s="133" t="s">
        <v>440</v>
      </c>
      <c r="AJ27" s="145" t="str">
        <f t="shared" si="4"/>
        <v>PENDIENTE</v>
      </c>
      <c r="AK27" s="133"/>
      <c r="AL27" s="133"/>
      <c r="AM27" s="133"/>
    </row>
    <row r="28" spans="1:39" s="20" customFormat="1" ht="71.400000000000006" x14ac:dyDescent="0.25">
      <c r="A28" s="73">
        <v>325</v>
      </c>
      <c r="B28" s="35">
        <v>44110</v>
      </c>
      <c r="C28" s="41" t="s">
        <v>171</v>
      </c>
      <c r="D28" s="34" t="s">
        <v>275</v>
      </c>
      <c r="E28" s="35">
        <v>44110</v>
      </c>
      <c r="F28" s="37">
        <v>1</v>
      </c>
      <c r="G28" s="68" t="s">
        <v>276</v>
      </c>
      <c r="H28" s="41" t="s">
        <v>277</v>
      </c>
      <c r="I28" s="41" t="s">
        <v>278</v>
      </c>
      <c r="J28" s="34" t="s">
        <v>279</v>
      </c>
      <c r="K28" s="160">
        <v>1</v>
      </c>
      <c r="L28" s="74" t="s">
        <v>18</v>
      </c>
      <c r="M28" s="41" t="s">
        <v>280</v>
      </c>
      <c r="N28" s="44">
        <v>1</v>
      </c>
      <c r="O28" s="46">
        <v>44136</v>
      </c>
      <c r="P28" s="40">
        <v>44561</v>
      </c>
      <c r="Q28" s="41" t="s">
        <v>26</v>
      </c>
      <c r="R28" s="45" t="s">
        <v>40</v>
      </c>
      <c r="S28" s="146" t="s">
        <v>140</v>
      </c>
      <c r="T28" s="41" t="s">
        <v>205</v>
      </c>
      <c r="U28" s="151">
        <v>44561</v>
      </c>
      <c r="V28" s="100" t="s">
        <v>486</v>
      </c>
      <c r="W28" s="120">
        <v>0.5</v>
      </c>
      <c r="X28" s="85" t="s">
        <v>435</v>
      </c>
      <c r="Y28" s="86"/>
      <c r="Z28" s="98" t="s">
        <v>436</v>
      </c>
      <c r="AA28" s="132">
        <v>44681</v>
      </c>
      <c r="AB28" s="184" t="s">
        <v>752</v>
      </c>
      <c r="AC28" s="133">
        <v>1</v>
      </c>
      <c r="AD28" s="171">
        <f t="shared" si="0"/>
        <v>1</v>
      </c>
      <c r="AE28" s="91" t="str">
        <f t="shared" si="1"/>
        <v>TERMINADA EXTEMPORÁNEA</v>
      </c>
      <c r="AF28" s="91" t="b">
        <f t="shared" si="2"/>
        <v>0</v>
      </c>
      <c r="AG28" s="91" t="str">
        <f t="shared" si="3"/>
        <v>TERMINADA EXTEMPORÁNEA</v>
      </c>
      <c r="AH28" s="100" t="s">
        <v>784</v>
      </c>
      <c r="AI28" s="133" t="s">
        <v>436</v>
      </c>
      <c r="AJ28" s="145" t="str">
        <f t="shared" si="4"/>
        <v>CUMPLIDA</v>
      </c>
      <c r="AK28" s="185" t="s">
        <v>674</v>
      </c>
      <c r="AL28" s="133" t="s">
        <v>109</v>
      </c>
      <c r="AM28" s="133" t="s">
        <v>782</v>
      </c>
    </row>
    <row r="29" spans="1:39" s="20" customFormat="1" ht="122.4" x14ac:dyDescent="0.25">
      <c r="A29" s="73">
        <v>326</v>
      </c>
      <c r="B29" s="35">
        <v>44110</v>
      </c>
      <c r="C29" s="41" t="s">
        <v>171</v>
      </c>
      <c r="D29" s="34" t="s">
        <v>275</v>
      </c>
      <c r="E29" s="35">
        <v>44110</v>
      </c>
      <c r="F29" s="37">
        <v>2</v>
      </c>
      <c r="G29" s="68" t="s">
        <v>281</v>
      </c>
      <c r="H29" s="41" t="s">
        <v>277</v>
      </c>
      <c r="I29" s="41" t="s">
        <v>282</v>
      </c>
      <c r="J29" s="34" t="s">
        <v>283</v>
      </c>
      <c r="K29" s="160">
        <v>2</v>
      </c>
      <c r="L29" s="74" t="s">
        <v>18</v>
      </c>
      <c r="M29" s="41" t="s">
        <v>284</v>
      </c>
      <c r="N29" s="44">
        <v>1</v>
      </c>
      <c r="O29" s="46">
        <v>44136</v>
      </c>
      <c r="P29" s="40">
        <v>44561</v>
      </c>
      <c r="Q29" s="41" t="s">
        <v>26</v>
      </c>
      <c r="R29" s="45" t="s">
        <v>40</v>
      </c>
      <c r="S29" s="146" t="s">
        <v>140</v>
      </c>
      <c r="T29" s="41" t="s">
        <v>205</v>
      </c>
      <c r="U29" s="151">
        <v>44561</v>
      </c>
      <c r="V29" s="100" t="s">
        <v>506</v>
      </c>
      <c r="W29" s="120">
        <v>0.5</v>
      </c>
      <c r="X29" s="85" t="s">
        <v>435</v>
      </c>
      <c r="Y29" s="86"/>
      <c r="Z29" s="98" t="s">
        <v>436</v>
      </c>
      <c r="AA29" s="132">
        <v>44681</v>
      </c>
      <c r="AB29" s="184" t="s">
        <v>726</v>
      </c>
      <c r="AC29" s="133">
        <v>1.5</v>
      </c>
      <c r="AD29" s="171">
        <f t="shared" si="0"/>
        <v>0.75</v>
      </c>
      <c r="AE29" s="91" t="str">
        <f t="shared" si="1"/>
        <v>INCUMPLIDA</v>
      </c>
      <c r="AF29" s="91" t="b">
        <f t="shared" si="2"/>
        <v>0</v>
      </c>
      <c r="AG29" s="91" t="str">
        <f t="shared" si="3"/>
        <v>INCUMPLIDA</v>
      </c>
      <c r="AH29" s="100" t="s">
        <v>727</v>
      </c>
      <c r="AI29" s="133" t="s">
        <v>436</v>
      </c>
      <c r="AJ29" s="145" t="str">
        <f t="shared" si="4"/>
        <v>PENDIENTE</v>
      </c>
      <c r="AK29" s="185"/>
      <c r="AL29" s="133"/>
      <c r="AM29" s="133"/>
    </row>
    <row r="30" spans="1:39" s="20" customFormat="1" ht="71.400000000000006" x14ac:dyDescent="0.25">
      <c r="A30" s="73">
        <v>328</v>
      </c>
      <c r="B30" s="35">
        <v>44110</v>
      </c>
      <c r="C30" s="41" t="s">
        <v>171</v>
      </c>
      <c r="D30" s="34" t="s">
        <v>275</v>
      </c>
      <c r="E30" s="35">
        <v>44110</v>
      </c>
      <c r="F30" s="37">
        <v>6</v>
      </c>
      <c r="G30" s="68" t="s">
        <v>285</v>
      </c>
      <c r="H30" s="41" t="s">
        <v>277</v>
      </c>
      <c r="I30" s="41" t="s">
        <v>286</v>
      </c>
      <c r="J30" s="34" t="s">
        <v>287</v>
      </c>
      <c r="K30" s="160">
        <v>2</v>
      </c>
      <c r="L30" s="74" t="s">
        <v>18</v>
      </c>
      <c r="M30" s="41" t="s">
        <v>288</v>
      </c>
      <c r="N30" s="44">
        <v>1</v>
      </c>
      <c r="O30" s="46">
        <v>44136</v>
      </c>
      <c r="P30" s="40">
        <v>44561</v>
      </c>
      <c r="Q30" s="41" t="s">
        <v>26</v>
      </c>
      <c r="R30" s="45" t="s">
        <v>40</v>
      </c>
      <c r="S30" s="146" t="s">
        <v>140</v>
      </c>
      <c r="T30" s="41" t="s">
        <v>205</v>
      </c>
      <c r="U30" s="151">
        <v>44561</v>
      </c>
      <c r="V30" s="100" t="s">
        <v>487</v>
      </c>
      <c r="W30" s="120">
        <v>0.25</v>
      </c>
      <c r="X30" s="85" t="s">
        <v>435</v>
      </c>
      <c r="Y30" s="86"/>
      <c r="Z30" s="98" t="s">
        <v>436</v>
      </c>
      <c r="AA30" s="132">
        <v>44681</v>
      </c>
      <c r="AB30" s="184" t="s">
        <v>728</v>
      </c>
      <c r="AC30" s="133">
        <v>2</v>
      </c>
      <c r="AD30" s="171">
        <f t="shared" si="0"/>
        <v>1</v>
      </c>
      <c r="AE30" s="91" t="str">
        <f t="shared" si="1"/>
        <v>TERMINADA EXTEMPORÁNEA</v>
      </c>
      <c r="AF30" s="91" t="b">
        <f t="shared" si="2"/>
        <v>0</v>
      </c>
      <c r="AG30" s="91" t="str">
        <f t="shared" si="3"/>
        <v>TERMINADA EXTEMPORÁNEA</v>
      </c>
      <c r="AH30" s="100" t="s">
        <v>753</v>
      </c>
      <c r="AI30" s="133" t="s">
        <v>436</v>
      </c>
      <c r="AJ30" s="145" t="str">
        <f t="shared" si="4"/>
        <v>CUMPLIDA</v>
      </c>
      <c r="AK30" s="185" t="s">
        <v>674</v>
      </c>
      <c r="AL30" s="133" t="s">
        <v>109</v>
      </c>
      <c r="AM30" s="133" t="s">
        <v>782</v>
      </c>
    </row>
    <row r="31" spans="1:39" s="20" customFormat="1" ht="71.400000000000006" x14ac:dyDescent="0.25">
      <c r="A31" s="73">
        <v>336</v>
      </c>
      <c r="B31" s="75">
        <v>44182</v>
      </c>
      <c r="C31" s="76" t="s">
        <v>171</v>
      </c>
      <c r="D31" s="76" t="s">
        <v>123</v>
      </c>
      <c r="E31" s="77">
        <f t="shared" ref="E31:E34" si="6">B31</f>
        <v>44182</v>
      </c>
      <c r="F31" s="78" t="s">
        <v>289</v>
      </c>
      <c r="G31" s="81" t="s">
        <v>290</v>
      </c>
      <c r="H31" s="47" t="s">
        <v>235</v>
      </c>
      <c r="I31" s="47" t="s">
        <v>291</v>
      </c>
      <c r="J31" s="47" t="s">
        <v>292</v>
      </c>
      <c r="K31" s="161">
        <v>1</v>
      </c>
      <c r="L31" s="76" t="s">
        <v>183</v>
      </c>
      <c r="M31" s="76" t="s">
        <v>293</v>
      </c>
      <c r="N31" s="79">
        <v>1</v>
      </c>
      <c r="O31" s="75">
        <v>44228</v>
      </c>
      <c r="P31" s="75">
        <v>44562</v>
      </c>
      <c r="Q31" s="76" t="s">
        <v>59</v>
      </c>
      <c r="R31" s="80" t="s">
        <v>242</v>
      </c>
      <c r="S31" s="150" t="s">
        <v>294</v>
      </c>
      <c r="T31" s="41" t="s">
        <v>205</v>
      </c>
      <c r="U31" s="151">
        <v>44561</v>
      </c>
      <c r="V31" s="100" t="s">
        <v>488</v>
      </c>
      <c r="W31" s="120">
        <v>0</v>
      </c>
      <c r="X31" s="85" t="s">
        <v>443</v>
      </c>
      <c r="Y31" s="88"/>
      <c r="Z31" s="98" t="s">
        <v>436</v>
      </c>
      <c r="AA31" s="132">
        <v>44681</v>
      </c>
      <c r="AB31" s="184" t="s">
        <v>729</v>
      </c>
      <c r="AC31" s="133">
        <v>0.5</v>
      </c>
      <c r="AD31" s="171">
        <f t="shared" si="0"/>
        <v>0.5</v>
      </c>
      <c r="AE31" s="91" t="str">
        <f t="shared" si="1"/>
        <v>INCUMPLIDA</v>
      </c>
      <c r="AF31" s="91" t="b">
        <f t="shared" si="2"/>
        <v>0</v>
      </c>
      <c r="AG31" s="91" t="str">
        <f t="shared" si="3"/>
        <v>INCUMPLIDA</v>
      </c>
      <c r="AH31" s="100" t="s">
        <v>732</v>
      </c>
      <c r="AI31" s="133" t="s">
        <v>436</v>
      </c>
      <c r="AJ31" s="145" t="str">
        <f t="shared" si="4"/>
        <v>PENDIENTE</v>
      </c>
      <c r="AK31" s="185"/>
      <c r="AL31" s="133"/>
      <c r="AM31" s="133"/>
    </row>
    <row r="32" spans="1:39" s="20" customFormat="1" ht="214.2" x14ac:dyDescent="0.25">
      <c r="A32" s="73">
        <v>337</v>
      </c>
      <c r="B32" s="75">
        <v>44182</v>
      </c>
      <c r="C32" s="76" t="s">
        <v>171</v>
      </c>
      <c r="D32" s="76" t="s">
        <v>123</v>
      </c>
      <c r="E32" s="77">
        <f t="shared" si="6"/>
        <v>44182</v>
      </c>
      <c r="F32" s="78" t="s">
        <v>295</v>
      </c>
      <c r="G32" s="81" t="s">
        <v>296</v>
      </c>
      <c r="H32" s="47" t="s">
        <v>235</v>
      </c>
      <c r="I32" s="47" t="s">
        <v>297</v>
      </c>
      <c r="J32" s="47" t="s">
        <v>298</v>
      </c>
      <c r="K32" s="161">
        <v>2</v>
      </c>
      <c r="L32" s="76" t="s">
        <v>183</v>
      </c>
      <c r="M32" s="76" t="s">
        <v>299</v>
      </c>
      <c r="N32" s="79">
        <v>1</v>
      </c>
      <c r="O32" s="75">
        <v>44197</v>
      </c>
      <c r="P32" s="75">
        <v>44562</v>
      </c>
      <c r="Q32" s="76" t="s">
        <v>300</v>
      </c>
      <c r="R32" s="76" t="s">
        <v>301</v>
      </c>
      <c r="S32" s="150" t="s">
        <v>302</v>
      </c>
      <c r="T32" s="41" t="s">
        <v>205</v>
      </c>
      <c r="U32" s="151">
        <v>44561</v>
      </c>
      <c r="V32" s="100" t="s">
        <v>489</v>
      </c>
      <c r="W32" s="120">
        <v>0.5</v>
      </c>
      <c r="X32" s="85" t="s">
        <v>439</v>
      </c>
      <c r="Y32" s="88"/>
      <c r="Z32" s="98" t="s">
        <v>436</v>
      </c>
      <c r="AA32" s="132">
        <v>44681</v>
      </c>
      <c r="AB32" s="184" t="s">
        <v>730</v>
      </c>
      <c r="AC32" s="133">
        <v>1</v>
      </c>
      <c r="AD32" s="171">
        <f>IF(OR(AC32="",AC32=""),"",IF(OR(AC32=0,AC32=0),0,IF((AC32*100%)/K32&gt;100%,100%,(AC32*100%)/K32)))</f>
        <v>0.5</v>
      </c>
      <c r="AE32" s="91" t="str">
        <f t="shared" si="1"/>
        <v>INCUMPLIDA</v>
      </c>
      <c r="AF32" s="91" t="b">
        <f t="shared" si="2"/>
        <v>0</v>
      </c>
      <c r="AG32" s="91" t="str">
        <f>IF(AC32="","",IF(AA32&gt;P32,AE32,IF(AA32&lt;P32,AF32)))</f>
        <v>INCUMPLIDA</v>
      </c>
      <c r="AH32" s="100" t="s">
        <v>809</v>
      </c>
      <c r="AI32" s="133" t="s">
        <v>436</v>
      </c>
      <c r="AJ32" s="145" t="str">
        <f t="shared" si="4"/>
        <v>PENDIENTE</v>
      </c>
      <c r="AK32" s="185"/>
      <c r="AL32" s="133"/>
      <c r="AM32" s="133"/>
    </row>
    <row r="33" spans="1:39" s="20" customFormat="1" ht="51" x14ac:dyDescent="0.25">
      <c r="A33" s="73">
        <v>339</v>
      </c>
      <c r="B33" s="75">
        <v>44182</v>
      </c>
      <c r="C33" s="76" t="s">
        <v>171</v>
      </c>
      <c r="D33" s="76" t="s">
        <v>123</v>
      </c>
      <c r="E33" s="77">
        <f t="shared" si="6"/>
        <v>44182</v>
      </c>
      <c r="F33" s="78" t="s">
        <v>304</v>
      </c>
      <c r="G33" s="81" t="s">
        <v>305</v>
      </c>
      <c r="H33" s="47" t="s">
        <v>235</v>
      </c>
      <c r="I33" s="47" t="s">
        <v>306</v>
      </c>
      <c r="J33" s="47" t="s">
        <v>307</v>
      </c>
      <c r="K33" s="161">
        <v>1</v>
      </c>
      <c r="L33" s="76" t="s">
        <v>183</v>
      </c>
      <c r="M33" s="76" t="s">
        <v>303</v>
      </c>
      <c r="N33" s="79">
        <v>1</v>
      </c>
      <c r="O33" s="75">
        <v>44197</v>
      </c>
      <c r="P33" s="75">
        <v>44561</v>
      </c>
      <c r="Q33" s="76" t="s">
        <v>59</v>
      </c>
      <c r="R33" s="80" t="s">
        <v>242</v>
      </c>
      <c r="S33" s="150" t="s">
        <v>294</v>
      </c>
      <c r="T33" s="41" t="s">
        <v>205</v>
      </c>
      <c r="U33" s="151">
        <v>44561</v>
      </c>
      <c r="V33" s="100" t="s">
        <v>490</v>
      </c>
      <c r="W33" s="120">
        <v>0</v>
      </c>
      <c r="X33" s="85" t="s">
        <v>435</v>
      </c>
      <c r="Y33" s="88"/>
      <c r="Z33" s="98" t="s">
        <v>436</v>
      </c>
      <c r="AA33" s="132">
        <v>44681</v>
      </c>
      <c r="AB33" s="184" t="s">
        <v>729</v>
      </c>
      <c r="AC33" s="133">
        <v>0</v>
      </c>
      <c r="AD33" s="171">
        <f t="shared" si="0"/>
        <v>0</v>
      </c>
      <c r="AE33" s="91" t="str">
        <f t="shared" si="1"/>
        <v>INCUMPLIDA</v>
      </c>
      <c r="AF33" s="91" t="b">
        <f t="shared" si="2"/>
        <v>0</v>
      </c>
      <c r="AG33" s="91" t="str">
        <f t="shared" si="3"/>
        <v>INCUMPLIDA</v>
      </c>
      <c r="AH33" s="100" t="s">
        <v>733</v>
      </c>
      <c r="AI33" s="133" t="s">
        <v>436</v>
      </c>
      <c r="AJ33" s="145" t="str">
        <f t="shared" si="4"/>
        <v>PENDIENTE</v>
      </c>
      <c r="AK33" s="185"/>
      <c r="AL33" s="133"/>
      <c r="AM33" s="133"/>
    </row>
    <row r="34" spans="1:39" s="20" customFormat="1" ht="129" customHeight="1" x14ac:dyDescent="0.25">
      <c r="A34" s="73">
        <v>340</v>
      </c>
      <c r="B34" s="75">
        <v>44182</v>
      </c>
      <c r="C34" s="76" t="s">
        <v>171</v>
      </c>
      <c r="D34" s="76" t="s">
        <v>123</v>
      </c>
      <c r="E34" s="77">
        <f t="shared" si="6"/>
        <v>44182</v>
      </c>
      <c r="F34" s="78" t="s">
        <v>308</v>
      </c>
      <c r="G34" s="81" t="s">
        <v>309</v>
      </c>
      <c r="H34" s="47" t="s">
        <v>235</v>
      </c>
      <c r="I34" s="47" t="s">
        <v>310</v>
      </c>
      <c r="J34" s="47" t="s">
        <v>311</v>
      </c>
      <c r="K34" s="161">
        <v>3</v>
      </c>
      <c r="L34" s="76" t="s">
        <v>183</v>
      </c>
      <c r="M34" s="76" t="s">
        <v>312</v>
      </c>
      <c r="N34" s="79">
        <v>1</v>
      </c>
      <c r="O34" s="75">
        <v>44228</v>
      </c>
      <c r="P34" s="75">
        <v>44561</v>
      </c>
      <c r="Q34" s="76" t="s">
        <v>59</v>
      </c>
      <c r="R34" s="80" t="s">
        <v>242</v>
      </c>
      <c r="S34" s="150" t="s">
        <v>294</v>
      </c>
      <c r="T34" s="41" t="s">
        <v>205</v>
      </c>
      <c r="U34" s="151">
        <v>44561</v>
      </c>
      <c r="V34" s="100" t="s">
        <v>491</v>
      </c>
      <c r="W34" s="120">
        <v>0</v>
      </c>
      <c r="X34" s="85" t="s">
        <v>435</v>
      </c>
      <c r="Y34" s="88"/>
      <c r="Z34" s="98" t="s">
        <v>436</v>
      </c>
      <c r="AA34" s="132">
        <v>44681</v>
      </c>
      <c r="AB34" s="184" t="s">
        <v>731</v>
      </c>
      <c r="AC34" s="133">
        <v>3</v>
      </c>
      <c r="AD34" s="171">
        <f t="shared" si="0"/>
        <v>1</v>
      </c>
      <c r="AE34" s="91" t="str">
        <f t="shared" si="1"/>
        <v>TERMINADA EXTEMPORÁNEA</v>
      </c>
      <c r="AF34" s="91" t="b">
        <f t="shared" si="2"/>
        <v>0</v>
      </c>
      <c r="AG34" s="91" t="str">
        <f t="shared" si="3"/>
        <v>TERMINADA EXTEMPORÁNEA</v>
      </c>
      <c r="AH34" s="100" t="s">
        <v>734</v>
      </c>
      <c r="AI34" s="133" t="s">
        <v>436</v>
      </c>
      <c r="AJ34" s="145" t="str">
        <f t="shared" si="4"/>
        <v>CUMPLIDA</v>
      </c>
      <c r="AK34" s="185" t="s">
        <v>674</v>
      </c>
      <c r="AL34" s="133" t="s">
        <v>109</v>
      </c>
      <c r="AM34" s="133" t="s">
        <v>782</v>
      </c>
    </row>
    <row r="35" spans="1:39" s="20" customFormat="1" ht="163.19999999999999" x14ac:dyDescent="0.25">
      <c r="A35" s="73">
        <v>356</v>
      </c>
      <c r="B35" s="62">
        <v>44189</v>
      </c>
      <c r="C35" s="63" t="s">
        <v>171</v>
      </c>
      <c r="D35" s="63" t="s">
        <v>315</v>
      </c>
      <c r="E35" s="62">
        <v>44189</v>
      </c>
      <c r="F35" s="65">
        <v>1</v>
      </c>
      <c r="G35" s="42" t="s">
        <v>316</v>
      </c>
      <c r="H35" s="41" t="s">
        <v>317</v>
      </c>
      <c r="I35" s="41" t="s">
        <v>318</v>
      </c>
      <c r="J35" s="41" t="s">
        <v>444</v>
      </c>
      <c r="K35" s="162">
        <v>4</v>
      </c>
      <c r="L35" s="63" t="s">
        <v>183</v>
      </c>
      <c r="M35" s="63" t="s">
        <v>319</v>
      </c>
      <c r="N35" s="69">
        <v>1</v>
      </c>
      <c r="O35" s="62">
        <v>44200</v>
      </c>
      <c r="P35" s="62">
        <v>44377</v>
      </c>
      <c r="Q35" s="63" t="s">
        <v>70</v>
      </c>
      <c r="R35" s="67" t="s">
        <v>130</v>
      </c>
      <c r="S35" s="149" t="s">
        <v>320</v>
      </c>
      <c r="T35" s="41" t="s">
        <v>205</v>
      </c>
      <c r="U35" s="151">
        <v>44561</v>
      </c>
      <c r="V35" s="103" t="s">
        <v>529</v>
      </c>
      <c r="W35" s="120">
        <v>0.75</v>
      </c>
      <c r="X35" s="85" t="s">
        <v>435</v>
      </c>
      <c r="Y35" s="88"/>
      <c r="Z35" s="98" t="s">
        <v>441</v>
      </c>
      <c r="AA35" s="132">
        <v>44681</v>
      </c>
      <c r="AB35" s="179" t="s">
        <v>735</v>
      </c>
      <c r="AC35" s="133">
        <v>4</v>
      </c>
      <c r="AD35" s="171">
        <f t="shared" si="0"/>
        <v>1</v>
      </c>
      <c r="AE35" s="91" t="str">
        <f t="shared" si="1"/>
        <v>TERMINADA EXTEMPORÁNEA</v>
      </c>
      <c r="AF35" s="91" t="b">
        <f t="shared" si="2"/>
        <v>0</v>
      </c>
      <c r="AG35" s="91" t="str">
        <f t="shared" si="3"/>
        <v>TERMINADA EXTEMPORÁNEA</v>
      </c>
      <c r="AH35" s="100" t="s">
        <v>754</v>
      </c>
      <c r="AI35" s="133" t="s">
        <v>661</v>
      </c>
      <c r="AJ35" s="145" t="str">
        <f t="shared" si="4"/>
        <v>CUMPLIDA</v>
      </c>
      <c r="AK35" s="185" t="s">
        <v>783</v>
      </c>
      <c r="AL35" s="133" t="s">
        <v>109</v>
      </c>
      <c r="AM35" s="133" t="s">
        <v>782</v>
      </c>
    </row>
    <row r="36" spans="1:39" s="20" customFormat="1" ht="124.5" customHeight="1" x14ac:dyDescent="0.25">
      <c r="A36" s="28">
        <v>378</v>
      </c>
      <c r="B36" s="62">
        <v>44343</v>
      </c>
      <c r="C36" s="63" t="s">
        <v>171</v>
      </c>
      <c r="D36" s="63" t="s">
        <v>322</v>
      </c>
      <c r="E36" s="62">
        <v>44362</v>
      </c>
      <c r="F36" s="65">
        <v>5</v>
      </c>
      <c r="G36" s="42" t="s">
        <v>323</v>
      </c>
      <c r="H36" s="41"/>
      <c r="I36" s="41" t="s">
        <v>324</v>
      </c>
      <c r="J36" s="41" t="s">
        <v>325</v>
      </c>
      <c r="K36" s="156">
        <v>1</v>
      </c>
      <c r="L36" s="63" t="s">
        <v>183</v>
      </c>
      <c r="M36" s="41" t="s">
        <v>326</v>
      </c>
      <c r="N36" s="66">
        <v>1</v>
      </c>
      <c r="O36" s="62">
        <v>44378</v>
      </c>
      <c r="P36" s="62">
        <v>44651</v>
      </c>
      <c r="Q36" s="41" t="s">
        <v>29</v>
      </c>
      <c r="R36" s="67" t="s">
        <v>48</v>
      </c>
      <c r="S36" s="149" t="s">
        <v>321</v>
      </c>
      <c r="T36" s="41" t="s">
        <v>205</v>
      </c>
      <c r="U36" s="151">
        <v>44561</v>
      </c>
      <c r="V36" s="92" t="s">
        <v>507</v>
      </c>
      <c r="W36" s="120">
        <v>0.5</v>
      </c>
      <c r="X36" s="85" t="s">
        <v>439</v>
      </c>
      <c r="Y36" s="88"/>
      <c r="Z36" s="98" t="s">
        <v>438</v>
      </c>
      <c r="AA36" s="132">
        <v>44681</v>
      </c>
      <c r="AB36" s="184" t="s">
        <v>698</v>
      </c>
      <c r="AC36" s="133">
        <v>5</v>
      </c>
      <c r="AD36" s="171">
        <f t="shared" si="0"/>
        <v>1</v>
      </c>
      <c r="AE36" s="91" t="b">
        <f>IF(AC36="","",IF(AA36&lt;P36,IF(AD36&lt;100%,"INCUMPLIDA",IF(AD36=100%,"TERMINADA EXTEMPORÁNEA"))))</f>
        <v>0</v>
      </c>
      <c r="AF36" s="91" t="str">
        <f>IF(AC36="","",IF(AA36&gt;P36,IF(AD36=0%,"SIN INICIAR",IF(AD36=100%,"TERMINADA",IF(AD36&gt;0%,"EN PROCESO")))))</f>
        <v>TERMINADA</v>
      </c>
      <c r="AG36" s="91" t="str">
        <f>IF(AC36="","",IF(AA36&lt;P36,AE36,IF(AA36&gt;P36,AF36)))</f>
        <v>TERMINADA</v>
      </c>
      <c r="AH36" s="100" t="s">
        <v>699</v>
      </c>
      <c r="AI36" s="133" t="s">
        <v>438</v>
      </c>
      <c r="AJ36" s="145" t="str">
        <f t="shared" si="4"/>
        <v>CUMPLIDA</v>
      </c>
      <c r="AK36" s="185" t="s">
        <v>674</v>
      </c>
      <c r="AL36" s="133" t="s">
        <v>109</v>
      </c>
      <c r="AM36" s="133" t="s">
        <v>782</v>
      </c>
    </row>
    <row r="37" spans="1:39" s="20" customFormat="1" ht="336.6" x14ac:dyDescent="0.25">
      <c r="A37" s="28">
        <v>382</v>
      </c>
      <c r="B37" s="62">
        <v>44343</v>
      </c>
      <c r="C37" s="63" t="s">
        <v>171</v>
      </c>
      <c r="D37" s="63" t="s">
        <v>327</v>
      </c>
      <c r="E37" s="62">
        <v>44343</v>
      </c>
      <c r="F37" s="65">
        <v>1</v>
      </c>
      <c r="G37" s="42" t="s">
        <v>328</v>
      </c>
      <c r="H37" s="41" t="s">
        <v>317</v>
      </c>
      <c r="I37" s="41" t="s">
        <v>329</v>
      </c>
      <c r="J37" s="41" t="s">
        <v>445</v>
      </c>
      <c r="K37" s="162">
        <v>4</v>
      </c>
      <c r="L37" s="63" t="s">
        <v>183</v>
      </c>
      <c r="M37" s="63" t="s">
        <v>330</v>
      </c>
      <c r="N37" s="69">
        <v>0.9</v>
      </c>
      <c r="O37" s="62">
        <v>44378</v>
      </c>
      <c r="P37" s="62">
        <v>44742</v>
      </c>
      <c r="Q37" s="63" t="s">
        <v>54</v>
      </c>
      <c r="R37" s="67" t="s">
        <v>331</v>
      </c>
      <c r="S37" s="149" t="s">
        <v>332</v>
      </c>
      <c r="T37" s="41" t="s">
        <v>205</v>
      </c>
      <c r="U37" s="151">
        <v>44561</v>
      </c>
      <c r="V37" s="103" t="s">
        <v>530</v>
      </c>
      <c r="W37" s="120">
        <v>0</v>
      </c>
      <c r="X37" s="85" t="s">
        <v>443</v>
      </c>
      <c r="Y37" s="88"/>
      <c r="Z37" s="98" t="s">
        <v>441</v>
      </c>
      <c r="AA37" s="132">
        <v>44681</v>
      </c>
      <c r="AB37" s="179" t="s">
        <v>664</v>
      </c>
      <c r="AC37" s="133">
        <v>1</v>
      </c>
      <c r="AD37" s="171">
        <f t="shared" si="0"/>
        <v>0.25</v>
      </c>
      <c r="AE37" s="91" t="b">
        <f t="shared" si="1"/>
        <v>0</v>
      </c>
      <c r="AF37" s="91" t="str">
        <f t="shared" si="2"/>
        <v>EN PROCESO</v>
      </c>
      <c r="AG37" s="91" t="str">
        <f t="shared" si="3"/>
        <v>EN PROCESO</v>
      </c>
      <c r="AH37" s="290" t="s">
        <v>789</v>
      </c>
      <c r="AI37" s="133" t="s">
        <v>661</v>
      </c>
      <c r="AJ37" s="145" t="str">
        <f t="shared" si="4"/>
        <v>PENDIENTE</v>
      </c>
      <c r="AK37" s="133"/>
      <c r="AL37" s="133"/>
      <c r="AM37" s="133"/>
    </row>
    <row r="38" spans="1:39" s="20" customFormat="1" ht="163.19999999999999" x14ac:dyDescent="0.25">
      <c r="A38" s="28">
        <v>383</v>
      </c>
      <c r="B38" s="62">
        <v>44343</v>
      </c>
      <c r="C38" s="63" t="s">
        <v>171</v>
      </c>
      <c r="D38" s="63" t="s">
        <v>327</v>
      </c>
      <c r="E38" s="62">
        <v>44343</v>
      </c>
      <c r="F38" s="65">
        <v>2</v>
      </c>
      <c r="G38" s="42" t="s">
        <v>333</v>
      </c>
      <c r="H38" s="41" t="s">
        <v>317</v>
      </c>
      <c r="I38" s="41" t="s">
        <v>334</v>
      </c>
      <c r="J38" s="41" t="s">
        <v>335</v>
      </c>
      <c r="K38" s="156">
        <v>1</v>
      </c>
      <c r="L38" s="63" t="s">
        <v>183</v>
      </c>
      <c r="M38" s="41" t="s">
        <v>336</v>
      </c>
      <c r="N38" s="69">
        <v>1</v>
      </c>
      <c r="O38" s="62">
        <v>44378</v>
      </c>
      <c r="P38" s="62">
        <v>44742</v>
      </c>
      <c r="Q38" s="63" t="s">
        <v>54</v>
      </c>
      <c r="R38" s="67" t="s">
        <v>331</v>
      </c>
      <c r="S38" s="149" t="s">
        <v>332</v>
      </c>
      <c r="T38" s="41" t="s">
        <v>205</v>
      </c>
      <c r="U38" s="151">
        <v>44561</v>
      </c>
      <c r="V38" s="103" t="s">
        <v>533</v>
      </c>
      <c r="W38" s="120">
        <v>0.5</v>
      </c>
      <c r="X38" s="85" t="s">
        <v>439</v>
      </c>
      <c r="Y38" s="88"/>
      <c r="Z38" s="98" t="s">
        <v>441</v>
      </c>
      <c r="AA38" s="132">
        <v>44681</v>
      </c>
      <c r="AB38" s="179" t="s">
        <v>665</v>
      </c>
      <c r="AC38" s="133">
        <v>0.5</v>
      </c>
      <c r="AD38" s="171">
        <f t="shared" si="0"/>
        <v>0.5</v>
      </c>
      <c r="AE38" s="91" t="b">
        <f t="shared" si="1"/>
        <v>0</v>
      </c>
      <c r="AF38" s="91" t="str">
        <f t="shared" si="2"/>
        <v>EN PROCESO</v>
      </c>
      <c r="AG38" s="91" t="str">
        <f t="shared" si="3"/>
        <v>EN PROCESO</v>
      </c>
      <c r="AH38" s="291" t="s">
        <v>790</v>
      </c>
      <c r="AI38" s="133" t="s">
        <v>661</v>
      </c>
      <c r="AJ38" s="145" t="str">
        <f t="shared" si="4"/>
        <v>PENDIENTE</v>
      </c>
      <c r="AK38" s="133"/>
      <c r="AL38" s="133"/>
      <c r="AM38" s="133"/>
    </row>
    <row r="39" spans="1:39" s="20" customFormat="1" ht="153" x14ac:dyDescent="0.25">
      <c r="A39" s="28">
        <v>384</v>
      </c>
      <c r="B39" s="62">
        <v>44343</v>
      </c>
      <c r="C39" s="63" t="s">
        <v>171</v>
      </c>
      <c r="D39" s="63" t="s">
        <v>327</v>
      </c>
      <c r="E39" s="62">
        <v>44343</v>
      </c>
      <c r="F39" s="65">
        <v>3</v>
      </c>
      <c r="G39" s="68" t="s">
        <v>337</v>
      </c>
      <c r="H39" s="41" t="s">
        <v>317</v>
      </c>
      <c r="I39" s="41" t="s">
        <v>338</v>
      </c>
      <c r="J39" s="41" t="s">
        <v>339</v>
      </c>
      <c r="K39" s="162">
        <v>3</v>
      </c>
      <c r="L39" s="63" t="s">
        <v>183</v>
      </c>
      <c r="M39" s="63" t="s">
        <v>340</v>
      </c>
      <c r="N39" s="69">
        <v>1</v>
      </c>
      <c r="O39" s="62">
        <v>44378</v>
      </c>
      <c r="P39" s="62">
        <v>44742</v>
      </c>
      <c r="Q39" s="63" t="s">
        <v>54</v>
      </c>
      <c r="R39" s="67" t="s">
        <v>331</v>
      </c>
      <c r="S39" s="149" t="s">
        <v>332</v>
      </c>
      <c r="T39" s="41" t="s">
        <v>205</v>
      </c>
      <c r="U39" s="151">
        <v>44561</v>
      </c>
      <c r="V39" s="103" t="s">
        <v>530</v>
      </c>
      <c r="W39" s="120">
        <v>0</v>
      </c>
      <c r="X39" s="85" t="s">
        <v>443</v>
      </c>
      <c r="Y39" s="88"/>
      <c r="Z39" s="98" t="s">
        <v>441</v>
      </c>
      <c r="AA39" s="132">
        <v>44681</v>
      </c>
      <c r="AB39" s="179" t="s">
        <v>666</v>
      </c>
      <c r="AC39" s="133">
        <v>0.5</v>
      </c>
      <c r="AD39" s="171">
        <f t="shared" si="0"/>
        <v>0.16666666666666666</v>
      </c>
      <c r="AE39" s="91" t="b">
        <f t="shared" si="1"/>
        <v>0</v>
      </c>
      <c r="AF39" s="91" t="str">
        <f t="shared" si="2"/>
        <v>EN PROCESO</v>
      </c>
      <c r="AG39" s="91" t="str">
        <f t="shared" si="3"/>
        <v>EN PROCESO</v>
      </c>
      <c r="AH39" s="290" t="s">
        <v>667</v>
      </c>
      <c r="AI39" s="133" t="s">
        <v>661</v>
      </c>
      <c r="AJ39" s="145" t="str">
        <f t="shared" si="4"/>
        <v>PENDIENTE</v>
      </c>
      <c r="AK39" s="133"/>
      <c r="AL39" s="133"/>
      <c r="AM39" s="133"/>
    </row>
    <row r="40" spans="1:39" s="20" customFormat="1" ht="109.5" customHeight="1" x14ac:dyDescent="0.25">
      <c r="A40" s="28">
        <v>386</v>
      </c>
      <c r="B40" s="75">
        <v>44253</v>
      </c>
      <c r="C40" s="76" t="s">
        <v>171</v>
      </c>
      <c r="D40" s="76" t="s">
        <v>341</v>
      </c>
      <c r="E40" s="75">
        <v>43891</v>
      </c>
      <c r="F40" s="78">
        <v>1</v>
      </c>
      <c r="G40" s="81" t="s">
        <v>342</v>
      </c>
      <c r="H40" s="47" t="s">
        <v>235</v>
      </c>
      <c r="I40" s="47" t="s">
        <v>343</v>
      </c>
      <c r="J40" s="47" t="s">
        <v>344</v>
      </c>
      <c r="K40" s="161">
        <v>1</v>
      </c>
      <c r="L40" s="76" t="s">
        <v>345</v>
      </c>
      <c r="M40" s="76" t="s">
        <v>346</v>
      </c>
      <c r="N40" s="79">
        <v>1</v>
      </c>
      <c r="O40" s="75">
        <v>44298</v>
      </c>
      <c r="P40" s="75">
        <v>44561</v>
      </c>
      <c r="Q40" s="76" t="s">
        <v>347</v>
      </c>
      <c r="R40" s="76" t="s">
        <v>347</v>
      </c>
      <c r="S40" s="150" t="s">
        <v>127</v>
      </c>
      <c r="T40" s="41" t="s">
        <v>205</v>
      </c>
      <c r="U40" s="151">
        <v>44561</v>
      </c>
      <c r="V40" s="100" t="s">
        <v>493</v>
      </c>
      <c r="W40" s="120">
        <v>0</v>
      </c>
      <c r="X40" s="85" t="s">
        <v>443</v>
      </c>
      <c r="Y40" s="88"/>
      <c r="Z40" s="98" t="s">
        <v>436</v>
      </c>
      <c r="AA40" s="132">
        <v>44681</v>
      </c>
      <c r="AB40" s="183" t="s">
        <v>729</v>
      </c>
      <c r="AC40" s="133">
        <v>0</v>
      </c>
      <c r="AD40" s="171">
        <f t="shared" si="0"/>
        <v>0</v>
      </c>
      <c r="AE40" s="91" t="str">
        <f t="shared" si="1"/>
        <v>INCUMPLIDA</v>
      </c>
      <c r="AF40" s="91" t="b">
        <f t="shared" si="2"/>
        <v>0</v>
      </c>
      <c r="AG40" s="91" t="str">
        <f t="shared" si="3"/>
        <v>INCUMPLIDA</v>
      </c>
      <c r="AH40" s="100" t="s">
        <v>736</v>
      </c>
      <c r="AI40" s="133" t="s">
        <v>436</v>
      </c>
      <c r="AJ40" s="145" t="str">
        <f t="shared" si="4"/>
        <v>PENDIENTE</v>
      </c>
      <c r="AK40" s="133"/>
      <c r="AL40" s="133"/>
      <c r="AM40" s="133"/>
    </row>
    <row r="41" spans="1:39" s="20" customFormat="1" ht="204" x14ac:dyDescent="0.25">
      <c r="A41" s="28">
        <v>389</v>
      </c>
      <c r="B41" s="75">
        <v>44256</v>
      </c>
      <c r="C41" s="76" t="s">
        <v>171</v>
      </c>
      <c r="D41" s="76" t="s">
        <v>341</v>
      </c>
      <c r="E41" s="75">
        <v>43894</v>
      </c>
      <c r="F41" s="78">
        <v>6</v>
      </c>
      <c r="G41" s="81" t="s">
        <v>348</v>
      </c>
      <c r="H41" s="47" t="s">
        <v>235</v>
      </c>
      <c r="I41" s="47" t="s">
        <v>349</v>
      </c>
      <c r="J41" s="47" t="s">
        <v>350</v>
      </c>
      <c r="K41" s="163">
        <v>2</v>
      </c>
      <c r="L41" s="76" t="s">
        <v>345</v>
      </c>
      <c r="M41" s="47" t="s">
        <v>351</v>
      </c>
      <c r="N41" s="82">
        <v>1</v>
      </c>
      <c r="O41" s="75">
        <v>44298</v>
      </c>
      <c r="P41" s="75">
        <v>44576</v>
      </c>
      <c r="Q41" s="76" t="s">
        <v>347</v>
      </c>
      <c r="R41" s="76" t="s">
        <v>347</v>
      </c>
      <c r="S41" s="150" t="s">
        <v>352</v>
      </c>
      <c r="T41" s="41" t="s">
        <v>205</v>
      </c>
      <c r="U41" s="151">
        <v>44561</v>
      </c>
      <c r="V41" s="101" t="s">
        <v>516</v>
      </c>
      <c r="W41" s="120">
        <v>0</v>
      </c>
      <c r="X41" s="85" t="s">
        <v>443</v>
      </c>
      <c r="Y41" s="88"/>
      <c r="Z41" s="98" t="s">
        <v>436</v>
      </c>
      <c r="AA41" s="132">
        <v>44681</v>
      </c>
      <c r="AB41" s="183" t="s">
        <v>729</v>
      </c>
      <c r="AC41" s="133">
        <v>0.5</v>
      </c>
      <c r="AD41" s="171">
        <f t="shared" si="0"/>
        <v>0.25</v>
      </c>
      <c r="AE41" s="91" t="str">
        <f t="shared" si="1"/>
        <v>INCUMPLIDA</v>
      </c>
      <c r="AF41" s="91" t="b">
        <f t="shared" si="2"/>
        <v>0</v>
      </c>
      <c r="AG41" s="91" t="str">
        <f t="shared" si="3"/>
        <v>INCUMPLIDA</v>
      </c>
      <c r="AH41" s="101" t="s">
        <v>794</v>
      </c>
      <c r="AI41" s="133" t="s">
        <v>436</v>
      </c>
      <c r="AJ41" s="145" t="str">
        <f t="shared" si="4"/>
        <v>PENDIENTE</v>
      </c>
      <c r="AK41" s="133"/>
      <c r="AL41" s="133"/>
      <c r="AM41" s="133"/>
    </row>
    <row r="42" spans="1:39" s="20" customFormat="1" ht="97.5" customHeight="1" x14ac:dyDescent="0.25">
      <c r="A42" s="28">
        <v>391</v>
      </c>
      <c r="B42" s="75">
        <v>44256</v>
      </c>
      <c r="C42" s="76" t="s">
        <v>171</v>
      </c>
      <c r="D42" s="76" t="s">
        <v>341</v>
      </c>
      <c r="E42" s="75">
        <v>43894</v>
      </c>
      <c r="F42" s="78">
        <v>9</v>
      </c>
      <c r="G42" s="81" t="s">
        <v>353</v>
      </c>
      <c r="H42" s="47" t="s">
        <v>235</v>
      </c>
      <c r="I42" s="47" t="s">
        <v>354</v>
      </c>
      <c r="J42" s="47" t="s">
        <v>355</v>
      </c>
      <c r="K42" s="163">
        <v>1</v>
      </c>
      <c r="L42" s="76" t="s">
        <v>345</v>
      </c>
      <c r="M42" s="47" t="s">
        <v>356</v>
      </c>
      <c r="N42" s="79">
        <v>1</v>
      </c>
      <c r="O42" s="75">
        <v>44298</v>
      </c>
      <c r="P42" s="75">
        <v>44651</v>
      </c>
      <c r="Q42" s="76" t="s">
        <v>347</v>
      </c>
      <c r="R42" s="76" t="s">
        <v>347</v>
      </c>
      <c r="S42" s="150" t="s">
        <v>127</v>
      </c>
      <c r="T42" s="41" t="s">
        <v>205</v>
      </c>
      <c r="U42" s="151">
        <v>44561</v>
      </c>
      <c r="V42" s="100" t="s">
        <v>517</v>
      </c>
      <c r="W42" s="120">
        <v>0</v>
      </c>
      <c r="X42" s="85" t="s">
        <v>443</v>
      </c>
      <c r="Y42" s="88"/>
      <c r="Z42" s="98" t="s">
        <v>436</v>
      </c>
      <c r="AA42" s="132">
        <v>44681</v>
      </c>
      <c r="AB42" s="184" t="s">
        <v>729</v>
      </c>
      <c r="AC42" s="133">
        <v>0</v>
      </c>
      <c r="AD42" s="171">
        <f t="shared" si="0"/>
        <v>0</v>
      </c>
      <c r="AE42" s="91" t="str">
        <f t="shared" si="1"/>
        <v>INCUMPLIDA</v>
      </c>
      <c r="AF42" s="91" t="b">
        <f t="shared" si="2"/>
        <v>0</v>
      </c>
      <c r="AG42" s="91" t="str">
        <f t="shared" si="3"/>
        <v>INCUMPLIDA</v>
      </c>
      <c r="AH42" s="100" t="s">
        <v>738</v>
      </c>
      <c r="AI42" s="133" t="s">
        <v>436</v>
      </c>
      <c r="AJ42" s="145" t="str">
        <f t="shared" si="4"/>
        <v>PENDIENTE</v>
      </c>
      <c r="AK42" s="133"/>
      <c r="AL42" s="133"/>
      <c r="AM42" s="133"/>
    </row>
    <row r="43" spans="1:39" s="20" customFormat="1" ht="66" customHeight="1" x14ac:dyDescent="0.25">
      <c r="A43" s="28">
        <v>392</v>
      </c>
      <c r="B43" s="75">
        <v>44256</v>
      </c>
      <c r="C43" s="76" t="s">
        <v>171</v>
      </c>
      <c r="D43" s="76" t="s">
        <v>341</v>
      </c>
      <c r="E43" s="75">
        <v>43894</v>
      </c>
      <c r="F43" s="78">
        <v>14</v>
      </c>
      <c r="G43" s="81" t="s">
        <v>357</v>
      </c>
      <c r="H43" s="47" t="s">
        <v>235</v>
      </c>
      <c r="I43" s="47" t="s">
        <v>358</v>
      </c>
      <c r="J43" s="47" t="s">
        <v>359</v>
      </c>
      <c r="K43" s="163">
        <v>1</v>
      </c>
      <c r="L43" s="76" t="s">
        <v>345</v>
      </c>
      <c r="M43" s="76" t="s">
        <v>346</v>
      </c>
      <c r="N43" s="82">
        <v>1</v>
      </c>
      <c r="O43" s="75">
        <v>44298</v>
      </c>
      <c r="P43" s="75">
        <v>44592</v>
      </c>
      <c r="Q43" s="76" t="s">
        <v>347</v>
      </c>
      <c r="R43" s="76" t="s">
        <v>347</v>
      </c>
      <c r="S43" s="150" t="s">
        <v>127</v>
      </c>
      <c r="T43" s="41" t="s">
        <v>205</v>
      </c>
      <c r="U43" s="151">
        <v>44561</v>
      </c>
      <c r="V43" s="101" t="s">
        <v>492</v>
      </c>
      <c r="W43" s="120">
        <v>0</v>
      </c>
      <c r="X43" s="85" t="s">
        <v>443</v>
      </c>
      <c r="Y43" s="88"/>
      <c r="Z43" s="98" t="s">
        <v>436</v>
      </c>
      <c r="AA43" s="132">
        <v>44681</v>
      </c>
      <c r="AB43" s="184" t="s">
        <v>729</v>
      </c>
      <c r="AC43" s="133">
        <v>0</v>
      </c>
      <c r="AD43" s="171">
        <f t="shared" si="0"/>
        <v>0</v>
      </c>
      <c r="AE43" s="91" t="str">
        <f t="shared" si="1"/>
        <v>INCUMPLIDA</v>
      </c>
      <c r="AF43" s="91" t="b">
        <f t="shared" si="2"/>
        <v>0</v>
      </c>
      <c r="AG43" s="91" t="str">
        <f t="shared" si="3"/>
        <v>INCUMPLIDA</v>
      </c>
      <c r="AH43" s="100" t="s">
        <v>740</v>
      </c>
      <c r="AI43" s="133" t="s">
        <v>436</v>
      </c>
      <c r="AJ43" s="145" t="str">
        <f t="shared" si="4"/>
        <v>PENDIENTE</v>
      </c>
      <c r="AK43" s="133"/>
      <c r="AL43" s="133"/>
      <c r="AM43" s="133"/>
    </row>
    <row r="44" spans="1:39" s="20" customFormat="1" ht="102" x14ac:dyDescent="0.25">
      <c r="A44" s="28">
        <v>393</v>
      </c>
      <c r="B44" s="75">
        <v>44256</v>
      </c>
      <c r="C44" s="76" t="s">
        <v>171</v>
      </c>
      <c r="D44" s="76" t="s">
        <v>341</v>
      </c>
      <c r="E44" s="75">
        <v>43894</v>
      </c>
      <c r="F44" s="78">
        <v>15</v>
      </c>
      <c r="G44" s="81" t="s">
        <v>360</v>
      </c>
      <c r="H44" s="47" t="s">
        <v>235</v>
      </c>
      <c r="I44" s="47" t="s">
        <v>361</v>
      </c>
      <c r="J44" s="47" t="s">
        <v>362</v>
      </c>
      <c r="K44" s="163">
        <v>1</v>
      </c>
      <c r="L44" s="47" t="s">
        <v>345</v>
      </c>
      <c r="M44" s="47" t="s">
        <v>363</v>
      </c>
      <c r="N44" s="72">
        <v>1</v>
      </c>
      <c r="O44" s="46">
        <v>44298</v>
      </c>
      <c r="P44" s="46">
        <v>44561</v>
      </c>
      <c r="Q44" s="47" t="s">
        <v>347</v>
      </c>
      <c r="R44" s="47" t="s">
        <v>347</v>
      </c>
      <c r="S44" s="147" t="s">
        <v>127</v>
      </c>
      <c r="T44" s="41" t="s">
        <v>205</v>
      </c>
      <c r="U44" s="151">
        <v>44561</v>
      </c>
      <c r="V44" s="101" t="s">
        <v>521</v>
      </c>
      <c r="W44" s="120">
        <v>0.5</v>
      </c>
      <c r="X44" s="85" t="s">
        <v>439</v>
      </c>
      <c r="Y44" s="88"/>
      <c r="Z44" s="98" t="s">
        <v>436</v>
      </c>
      <c r="AA44" s="132">
        <v>44681</v>
      </c>
      <c r="AB44" s="184" t="s">
        <v>737</v>
      </c>
      <c r="AC44" s="133">
        <v>1</v>
      </c>
      <c r="AD44" s="171">
        <f t="shared" si="0"/>
        <v>1</v>
      </c>
      <c r="AE44" s="91" t="str">
        <f t="shared" si="1"/>
        <v>TERMINADA EXTEMPORÁNEA</v>
      </c>
      <c r="AF44" s="91" t="b">
        <f t="shared" si="2"/>
        <v>0</v>
      </c>
      <c r="AG44" s="91" t="str">
        <f t="shared" si="3"/>
        <v>TERMINADA EXTEMPORÁNEA</v>
      </c>
      <c r="AH44" s="100" t="s">
        <v>739</v>
      </c>
      <c r="AI44" s="133" t="s">
        <v>436</v>
      </c>
      <c r="AJ44" s="145" t="str">
        <f t="shared" si="4"/>
        <v>CUMPLIDA</v>
      </c>
      <c r="AK44" s="185" t="s">
        <v>674</v>
      </c>
      <c r="AL44" s="133" t="s">
        <v>109</v>
      </c>
      <c r="AM44" s="133" t="s">
        <v>782</v>
      </c>
    </row>
    <row r="45" spans="1:39" s="20" customFormat="1" ht="122.4" x14ac:dyDescent="0.25">
      <c r="A45" s="28">
        <v>394</v>
      </c>
      <c r="B45" s="75">
        <v>44344</v>
      </c>
      <c r="C45" s="76" t="s">
        <v>171</v>
      </c>
      <c r="D45" s="76" t="s">
        <v>364</v>
      </c>
      <c r="E45" s="75">
        <v>44347</v>
      </c>
      <c r="F45" s="78" t="s">
        <v>244</v>
      </c>
      <c r="G45" s="81" t="s">
        <v>365</v>
      </c>
      <c r="H45" s="47" t="s">
        <v>180</v>
      </c>
      <c r="I45" s="47" t="s">
        <v>366</v>
      </c>
      <c r="J45" s="47" t="s">
        <v>446</v>
      </c>
      <c r="K45" s="163">
        <v>3</v>
      </c>
      <c r="L45" s="47" t="s">
        <v>183</v>
      </c>
      <c r="M45" s="47" t="s">
        <v>367</v>
      </c>
      <c r="N45" s="72">
        <v>1</v>
      </c>
      <c r="O45" s="46">
        <v>44362</v>
      </c>
      <c r="P45" s="46">
        <v>44727</v>
      </c>
      <c r="Q45" s="47" t="s">
        <v>62</v>
      </c>
      <c r="R45" s="47" t="s">
        <v>211</v>
      </c>
      <c r="S45" s="147" t="s">
        <v>211</v>
      </c>
      <c r="T45" s="41" t="s">
        <v>205</v>
      </c>
      <c r="U45" s="151">
        <v>44561</v>
      </c>
      <c r="V45" s="103" t="s">
        <v>508</v>
      </c>
      <c r="W45" s="120">
        <v>0.33300000000000002</v>
      </c>
      <c r="X45" s="85" t="s">
        <v>439</v>
      </c>
      <c r="Y45" s="88"/>
      <c r="Z45" s="98" t="s">
        <v>440</v>
      </c>
      <c r="AA45" s="132">
        <v>44681</v>
      </c>
      <c r="AB45" s="196" t="s">
        <v>748</v>
      </c>
      <c r="AC45" s="133">
        <v>1.5</v>
      </c>
      <c r="AD45" s="171">
        <f t="shared" si="0"/>
        <v>0.5</v>
      </c>
      <c r="AE45" s="91" t="b">
        <f t="shared" si="1"/>
        <v>0</v>
      </c>
      <c r="AF45" s="91" t="str">
        <f t="shared" si="2"/>
        <v>EN PROCESO</v>
      </c>
      <c r="AG45" s="91" t="str">
        <f t="shared" si="3"/>
        <v>EN PROCESO</v>
      </c>
      <c r="AH45" s="197" t="s">
        <v>749</v>
      </c>
      <c r="AI45" s="133" t="s">
        <v>440</v>
      </c>
      <c r="AJ45" s="145" t="str">
        <f t="shared" si="4"/>
        <v>PENDIENTE</v>
      </c>
      <c r="AK45" s="133"/>
      <c r="AL45" s="133"/>
      <c r="AM45" s="133"/>
    </row>
    <row r="46" spans="1:39" s="20" customFormat="1" ht="61.2" x14ac:dyDescent="0.25">
      <c r="A46" s="28">
        <v>395</v>
      </c>
      <c r="B46" s="75">
        <v>44344</v>
      </c>
      <c r="C46" s="76" t="s">
        <v>171</v>
      </c>
      <c r="D46" s="76" t="s">
        <v>364</v>
      </c>
      <c r="E46" s="75">
        <v>44347</v>
      </c>
      <c r="F46" s="78" t="s">
        <v>245</v>
      </c>
      <c r="G46" s="81" t="s">
        <v>368</v>
      </c>
      <c r="H46" s="47" t="s">
        <v>180</v>
      </c>
      <c r="I46" s="47" t="s">
        <v>369</v>
      </c>
      <c r="J46" s="47" t="s">
        <v>447</v>
      </c>
      <c r="K46" s="163">
        <v>4</v>
      </c>
      <c r="L46" s="47" t="s">
        <v>183</v>
      </c>
      <c r="M46" s="47" t="s">
        <v>367</v>
      </c>
      <c r="N46" s="72">
        <v>1</v>
      </c>
      <c r="O46" s="46">
        <v>44362</v>
      </c>
      <c r="P46" s="46">
        <v>44727</v>
      </c>
      <c r="Q46" s="47" t="s">
        <v>62</v>
      </c>
      <c r="R46" s="47" t="s">
        <v>211</v>
      </c>
      <c r="S46" s="147" t="s">
        <v>211</v>
      </c>
      <c r="T46" s="41" t="s">
        <v>205</v>
      </c>
      <c r="U46" s="151">
        <v>44561</v>
      </c>
      <c r="V46" s="103" t="s">
        <v>509</v>
      </c>
      <c r="W46" s="120">
        <v>0.75</v>
      </c>
      <c r="X46" s="85" t="s">
        <v>439</v>
      </c>
      <c r="Y46" s="88"/>
      <c r="Z46" s="98" t="s">
        <v>440</v>
      </c>
      <c r="AA46" s="132">
        <v>44681</v>
      </c>
      <c r="AB46" s="196" t="s">
        <v>747</v>
      </c>
      <c r="AC46" s="133">
        <v>4</v>
      </c>
      <c r="AD46" s="171">
        <f t="shared" si="0"/>
        <v>1</v>
      </c>
      <c r="AE46" s="91" t="b">
        <f t="shared" si="1"/>
        <v>0</v>
      </c>
      <c r="AF46" s="91" t="str">
        <f t="shared" si="2"/>
        <v>TERMINADA</v>
      </c>
      <c r="AG46" s="91" t="str">
        <f t="shared" si="3"/>
        <v>TERMINADA</v>
      </c>
      <c r="AH46" s="197" t="s">
        <v>755</v>
      </c>
      <c r="AI46" s="133" t="s">
        <v>440</v>
      </c>
      <c r="AJ46" s="145" t="str">
        <f t="shared" si="4"/>
        <v>CUMPLIDA</v>
      </c>
      <c r="AK46" s="185" t="s">
        <v>674</v>
      </c>
      <c r="AL46" s="133" t="s">
        <v>109</v>
      </c>
      <c r="AM46" s="133" t="s">
        <v>782</v>
      </c>
    </row>
    <row r="47" spans="1:39" s="20" customFormat="1" ht="111" customHeight="1" x14ac:dyDescent="0.25">
      <c r="A47" s="28">
        <v>396</v>
      </c>
      <c r="B47" s="75">
        <v>44344</v>
      </c>
      <c r="C47" s="76" t="s">
        <v>171</v>
      </c>
      <c r="D47" s="76" t="s">
        <v>364</v>
      </c>
      <c r="E47" s="75">
        <v>44347</v>
      </c>
      <c r="F47" s="78" t="s">
        <v>370</v>
      </c>
      <c r="G47" s="81" t="s">
        <v>371</v>
      </c>
      <c r="H47" s="47" t="s">
        <v>180</v>
      </c>
      <c r="I47" s="47" t="s">
        <v>372</v>
      </c>
      <c r="J47" s="47" t="s">
        <v>448</v>
      </c>
      <c r="K47" s="163">
        <v>2</v>
      </c>
      <c r="L47" s="47" t="s">
        <v>183</v>
      </c>
      <c r="M47" s="47" t="s">
        <v>367</v>
      </c>
      <c r="N47" s="72">
        <v>1</v>
      </c>
      <c r="O47" s="46">
        <v>44362</v>
      </c>
      <c r="P47" s="46">
        <v>44561</v>
      </c>
      <c r="Q47" s="47" t="s">
        <v>62</v>
      </c>
      <c r="R47" s="47" t="s">
        <v>211</v>
      </c>
      <c r="S47" s="147" t="s">
        <v>211</v>
      </c>
      <c r="T47" s="41" t="s">
        <v>205</v>
      </c>
      <c r="U47" s="151">
        <v>44561</v>
      </c>
      <c r="V47" s="103" t="s">
        <v>510</v>
      </c>
      <c r="W47" s="120">
        <v>0</v>
      </c>
      <c r="X47" s="85" t="s">
        <v>443</v>
      </c>
      <c r="Y47" s="88"/>
      <c r="Z47" s="98" t="s">
        <v>440</v>
      </c>
      <c r="AA47" s="132">
        <v>44681</v>
      </c>
      <c r="AB47" s="196" t="s">
        <v>757</v>
      </c>
      <c r="AC47" s="133">
        <v>0.5</v>
      </c>
      <c r="AD47" s="171">
        <f t="shared" si="0"/>
        <v>0.25</v>
      </c>
      <c r="AE47" s="91" t="str">
        <f t="shared" si="1"/>
        <v>INCUMPLIDA</v>
      </c>
      <c r="AF47" s="91" t="b">
        <f t="shared" si="2"/>
        <v>0</v>
      </c>
      <c r="AG47" s="91" t="str">
        <f t="shared" si="3"/>
        <v>INCUMPLIDA</v>
      </c>
      <c r="AH47" s="197" t="s">
        <v>758</v>
      </c>
      <c r="AI47" s="133" t="s">
        <v>440</v>
      </c>
      <c r="AJ47" s="145" t="str">
        <f t="shared" si="4"/>
        <v>PENDIENTE</v>
      </c>
      <c r="AK47" s="133"/>
      <c r="AL47" s="133"/>
      <c r="AM47" s="133"/>
    </row>
    <row r="48" spans="1:39" s="20" customFormat="1" ht="81.599999999999994" x14ac:dyDescent="0.25">
      <c r="A48" s="28">
        <v>398</v>
      </c>
      <c r="B48" s="75">
        <v>44344</v>
      </c>
      <c r="C48" s="76" t="s">
        <v>171</v>
      </c>
      <c r="D48" s="76" t="s">
        <v>364</v>
      </c>
      <c r="E48" s="75">
        <v>44347</v>
      </c>
      <c r="F48" s="78" t="s">
        <v>289</v>
      </c>
      <c r="G48" s="81" t="s">
        <v>373</v>
      </c>
      <c r="H48" s="47" t="s">
        <v>180</v>
      </c>
      <c r="I48" s="47" t="s">
        <v>374</v>
      </c>
      <c r="J48" s="47" t="s">
        <v>477</v>
      </c>
      <c r="K48" s="163">
        <v>4</v>
      </c>
      <c r="L48" s="47" t="s">
        <v>183</v>
      </c>
      <c r="M48" s="47" t="s">
        <v>367</v>
      </c>
      <c r="N48" s="72">
        <v>1</v>
      </c>
      <c r="O48" s="46">
        <v>44378</v>
      </c>
      <c r="P48" s="46">
        <v>44727</v>
      </c>
      <c r="Q48" s="47" t="s">
        <v>62</v>
      </c>
      <c r="R48" s="47" t="s">
        <v>211</v>
      </c>
      <c r="S48" s="147" t="s">
        <v>211</v>
      </c>
      <c r="T48" s="41" t="s">
        <v>205</v>
      </c>
      <c r="U48" s="151">
        <v>44561</v>
      </c>
      <c r="V48" s="103" t="s">
        <v>511</v>
      </c>
      <c r="W48" s="120">
        <v>0.5</v>
      </c>
      <c r="X48" s="85" t="s">
        <v>439</v>
      </c>
      <c r="Y48" s="88"/>
      <c r="Z48" s="98" t="s">
        <v>440</v>
      </c>
      <c r="AA48" s="132">
        <v>44681</v>
      </c>
      <c r="AB48" s="196" t="s">
        <v>759</v>
      </c>
      <c r="AC48" s="133">
        <v>3</v>
      </c>
      <c r="AD48" s="171">
        <f t="shared" si="0"/>
        <v>0.75</v>
      </c>
      <c r="AE48" s="91" t="b">
        <f t="shared" si="1"/>
        <v>0</v>
      </c>
      <c r="AF48" s="91" t="str">
        <f t="shared" si="2"/>
        <v>EN PROCESO</v>
      </c>
      <c r="AG48" s="91" t="str">
        <f t="shared" si="3"/>
        <v>EN PROCESO</v>
      </c>
      <c r="AH48" s="197" t="s">
        <v>760</v>
      </c>
      <c r="AI48" s="133" t="s">
        <v>440</v>
      </c>
      <c r="AJ48" s="145" t="str">
        <f t="shared" si="4"/>
        <v>PENDIENTE</v>
      </c>
      <c r="AK48" s="133"/>
      <c r="AL48" s="133"/>
      <c r="AM48" s="133"/>
    </row>
    <row r="49" spans="1:39" s="20" customFormat="1" ht="132.6" x14ac:dyDescent="0.25">
      <c r="A49" s="28">
        <v>399</v>
      </c>
      <c r="B49" s="75">
        <v>44344</v>
      </c>
      <c r="C49" s="76" t="s">
        <v>171</v>
      </c>
      <c r="D49" s="76" t="s">
        <v>364</v>
      </c>
      <c r="E49" s="75">
        <v>44347</v>
      </c>
      <c r="F49" s="78" t="s">
        <v>295</v>
      </c>
      <c r="G49" s="81" t="s">
        <v>375</v>
      </c>
      <c r="H49" s="47" t="s">
        <v>180</v>
      </c>
      <c r="I49" s="47" t="s">
        <v>376</v>
      </c>
      <c r="J49" s="47" t="s">
        <v>377</v>
      </c>
      <c r="K49" s="163">
        <v>5</v>
      </c>
      <c r="L49" s="47" t="s">
        <v>183</v>
      </c>
      <c r="M49" s="47" t="s">
        <v>367</v>
      </c>
      <c r="N49" s="72">
        <v>1</v>
      </c>
      <c r="O49" s="46">
        <v>44362</v>
      </c>
      <c r="P49" s="46">
        <v>44727</v>
      </c>
      <c r="Q49" s="47" t="s">
        <v>62</v>
      </c>
      <c r="R49" s="47" t="s">
        <v>211</v>
      </c>
      <c r="S49" s="147" t="s">
        <v>211</v>
      </c>
      <c r="T49" s="41" t="s">
        <v>205</v>
      </c>
      <c r="U49" s="151">
        <v>44561</v>
      </c>
      <c r="V49" s="92" t="s">
        <v>518</v>
      </c>
      <c r="W49" s="120">
        <v>0</v>
      </c>
      <c r="X49" s="85" t="s">
        <v>443</v>
      </c>
      <c r="Y49" s="88"/>
      <c r="Z49" s="98" t="s">
        <v>440</v>
      </c>
      <c r="AA49" s="132">
        <v>44681</v>
      </c>
      <c r="AB49" s="196" t="s">
        <v>678</v>
      </c>
      <c r="AC49" s="133">
        <v>0</v>
      </c>
      <c r="AD49" s="171">
        <f t="shared" si="0"/>
        <v>0</v>
      </c>
      <c r="AE49" s="91" t="b">
        <f t="shared" si="1"/>
        <v>0</v>
      </c>
      <c r="AF49" s="91" t="str">
        <f t="shared" si="2"/>
        <v>SIN INICIAR</v>
      </c>
      <c r="AG49" s="91" t="str">
        <f t="shared" si="3"/>
        <v>SIN INICIAR</v>
      </c>
      <c r="AH49" s="197" t="s">
        <v>761</v>
      </c>
      <c r="AI49" s="133" t="s">
        <v>440</v>
      </c>
      <c r="AJ49" s="145" t="str">
        <f t="shared" si="4"/>
        <v>PENDIENTE</v>
      </c>
      <c r="AK49" s="133"/>
      <c r="AL49" s="133"/>
      <c r="AM49" s="133"/>
    </row>
    <row r="50" spans="1:39" s="20" customFormat="1" ht="132.6" x14ac:dyDescent="0.25">
      <c r="A50" s="28">
        <v>401</v>
      </c>
      <c r="B50" s="75">
        <v>44344</v>
      </c>
      <c r="C50" s="76" t="s">
        <v>171</v>
      </c>
      <c r="D50" s="76" t="s">
        <v>364</v>
      </c>
      <c r="E50" s="75">
        <v>44347</v>
      </c>
      <c r="F50" s="78" t="s">
        <v>304</v>
      </c>
      <c r="G50" s="81" t="s">
        <v>378</v>
      </c>
      <c r="H50" s="47" t="s">
        <v>180</v>
      </c>
      <c r="I50" s="47" t="s">
        <v>379</v>
      </c>
      <c r="J50" s="47" t="s">
        <v>449</v>
      </c>
      <c r="K50" s="163">
        <v>5</v>
      </c>
      <c r="L50" s="47" t="s">
        <v>183</v>
      </c>
      <c r="M50" s="47" t="s">
        <v>367</v>
      </c>
      <c r="N50" s="72">
        <v>1</v>
      </c>
      <c r="O50" s="46">
        <v>44362</v>
      </c>
      <c r="P50" s="46">
        <v>44727</v>
      </c>
      <c r="Q50" s="47" t="s">
        <v>62</v>
      </c>
      <c r="R50" s="47" t="s">
        <v>211</v>
      </c>
      <c r="S50" s="147" t="s">
        <v>211</v>
      </c>
      <c r="T50" s="41" t="s">
        <v>205</v>
      </c>
      <c r="U50" s="151">
        <v>44561</v>
      </c>
      <c r="V50" s="103" t="s">
        <v>509</v>
      </c>
      <c r="W50" s="120">
        <v>0.6</v>
      </c>
      <c r="X50" s="85" t="s">
        <v>439</v>
      </c>
      <c r="Y50" s="88"/>
      <c r="Z50" s="98" t="s">
        <v>440</v>
      </c>
      <c r="AA50" s="132">
        <v>44681</v>
      </c>
      <c r="AB50" s="196" t="s">
        <v>747</v>
      </c>
      <c r="AC50" s="133">
        <v>5</v>
      </c>
      <c r="AD50" s="171">
        <f t="shared" si="0"/>
        <v>1</v>
      </c>
      <c r="AE50" s="91" t="b">
        <f t="shared" si="1"/>
        <v>0</v>
      </c>
      <c r="AF50" s="91" t="str">
        <f t="shared" si="2"/>
        <v>TERMINADA</v>
      </c>
      <c r="AG50" s="91" t="str">
        <f t="shared" si="3"/>
        <v>TERMINADA</v>
      </c>
      <c r="AH50" s="197" t="s">
        <v>755</v>
      </c>
      <c r="AI50" s="133" t="s">
        <v>440</v>
      </c>
      <c r="AJ50" s="145" t="str">
        <f t="shared" si="4"/>
        <v>CUMPLIDA</v>
      </c>
      <c r="AK50" s="185" t="s">
        <v>674</v>
      </c>
      <c r="AL50" s="133" t="s">
        <v>109</v>
      </c>
      <c r="AM50" s="133" t="s">
        <v>782</v>
      </c>
    </row>
    <row r="51" spans="1:39" s="20" customFormat="1" ht="112.2" x14ac:dyDescent="0.25">
      <c r="A51" s="28">
        <v>402</v>
      </c>
      <c r="B51" s="75">
        <v>44344</v>
      </c>
      <c r="C51" s="76" t="s">
        <v>171</v>
      </c>
      <c r="D51" s="76" t="s">
        <v>364</v>
      </c>
      <c r="E51" s="75">
        <v>44347</v>
      </c>
      <c r="F51" s="78" t="s">
        <v>308</v>
      </c>
      <c r="G51" s="81" t="s">
        <v>380</v>
      </c>
      <c r="H51" s="47" t="s">
        <v>180</v>
      </c>
      <c r="I51" s="47" t="s">
        <v>381</v>
      </c>
      <c r="J51" s="47" t="s">
        <v>450</v>
      </c>
      <c r="K51" s="163">
        <v>5</v>
      </c>
      <c r="L51" s="47" t="s">
        <v>183</v>
      </c>
      <c r="M51" s="47" t="s">
        <v>367</v>
      </c>
      <c r="N51" s="72">
        <v>1</v>
      </c>
      <c r="O51" s="46">
        <v>44362</v>
      </c>
      <c r="P51" s="46">
        <v>44727</v>
      </c>
      <c r="Q51" s="47" t="s">
        <v>62</v>
      </c>
      <c r="R51" s="47" t="s">
        <v>211</v>
      </c>
      <c r="S51" s="147" t="s">
        <v>211</v>
      </c>
      <c r="T51" s="41" t="s">
        <v>205</v>
      </c>
      <c r="U51" s="151">
        <v>44561</v>
      </c>
      <c r="V51" s="103" t="s">
        <v>512</v>
      </c>
      <c r="W51" s="120">
        <v>0.1</v>
      </c>
      <c r="X51" s="85" t="s">
        <v>439</v>
      </c>
      <c r="Y51" s="88"/>
      <c r="Z51" s="98" t="s">
        <v>440</v>
      </c>
      <c r="AA51" s="132">
        <v>44681</v>
      </c>
      <c r="AB51" s="196" t="s">
        <v>762</v>
      </c>
      <c r="AC51" s="133">
        <v>2</v>
      </c>
      <c r="AD51" s="171">
        <f t="shared" si="0"/>
        <v>0.4</v>
      </c>
      <c r="AE51" s="91" t="b">
        <f t="shared" si="1"/>
        <v>0</v>
      </c>
      <c r="AF51" s="91" t="str">
        <f t="shared" si="2"/>
        <v>EN PROCESO</v>
      </c>
      <c r="AG51" s="91" t="str">
        <f t="shared" si="3"/>
        <v>EN PROCESO</v>
      </c>
      <c r="AH51" s="197" t="s">
        <v>763</v>
      </c>
      <c r="AI51" s="133" t="s">
        <v>440</v>
      </c>
      <c r="AJ51" s="145" t="str">
        <f t="shared" si="4"/>
        <v>PENDIENTE</v>
      </c>
      <c r="AK51" s="133"/>
      <c r="AL51" s="133"/>
      <c r="AM51" s="133"/>
    </row>
    <row r="52" spans="1:39" s="20" customFormat="1" ht="75.599999999999994" customHeight="1" x14ac:dyDescent="0.25">
      <c r="A52" s="28">
        <v>403</v>
      </c>
      <c r="B52" s="75">
        <v>44344</v>
      </c>
      <c r="C52" s="76" t="s">
        <v>171</v>
      </c>
      <c r="D52" s="76" t="s">
        <v>364</v>
      </c>
      <c r="E52" s="75">
        <v>44347</v>
      </c>
      <c r="F52" s="78" t="s">
        <v>382</v>
      </c>
      <c r="G52" s="81" t="s">
        <v>383</v>
      </c>
      <c r="H52" s="47" t="s">
        <v>180</v>
      </c>
      <c r="I52" s="47" t="s">
        <v>384</v>
      </c>
      <c r="J52" s="47" t="s">
        <v>451</v>
      </c>
      <c r="K52" s="163">
        <v>5</v>
      </c>
      <c r="L52" s="47" t="s">
        <v>183</v>
      </c>
      <c r="M52" s="47" t="s">
        <v>367</v>
      </c>
      <c r="N52" s="72">
        <v>0.8</v>
      </c>
      <c r="O52" s="46">
        <v>44362</v>
      </c>
      <c r="P52" s="46">
        <v>44727</v>
      </c>
      <c r="Q52" s="47" t="s">
        <v>62</v>
      </c>
      <c r="R52" s="47" t="s">
        <v>211</v>
      </c>
      <c r="S52" s="147" t="s">
        <v>211</v>
      </c>
      <c r="T52" s="41" t="s">
        <v>205</v>
      </c>
      <c r="U52" s="151">
        <v>44561</v>
      </c>
      <c r="V52" s="103" t="s">
        <v>512</v>
      </c>
      <c r="W52" s="120">
        <v>0.125</v>
      </c>
      <c r="X52" s="85" t="s">
        <v>439</v>
      </c>
      <c r="Y52" s="88"/>
      <c r="Z52" s="98" t="s">
        <v>440</v>
      </c>
      <c r="AA52" s="132">
        <v>44681</v>
      </c>
      <c r="AB52" s="196" t="s">
        <v>762</v>
      </c>
      <c r="AC52" s="133">
        <v>2</v>
      </c>
      <c r="AD52" s="171">
        <f t="shared" si="0"/>
        <v>0.4</v>
      </c>
      <c r="AE52" s="91" t="b">
        <f t="shared" si="1"/>
        <v>0</v>
      </c>
      <c r="AF52" s="91" t="str">
        <f t="shared" si="2"/>
        <v>EN PROCESO</v>
      </c>
      <c r="AG52" s="91" t="str">
        <f t="shared" si="3"/>
        <v>EN PROCESO</v>
      </c>
      <c r="AH52" s="197" t="s">
        <v>763</v>
      </c>
      <c r="AI52" s="133" t="s">
        <v>440</v>
      </c>
      <c r="AJ52" s="145" t="str">
        <f t="shared" si="4"/>
        <v>PENDIENTE</v>
      </c>
      <c r="AK52" s="133"/>
      <c r="AL52" s="133"/>
      <c r="AM52" s="133"/>
    </row>
    <row r="53" spans="1:39" s="20" customFormat="1" ht="107.25" customHeight="1" x14ac:dyDescent="0.25">
      <c r="A53" s="28">
        <v>404</v>
      </c>
      <c r="B53" s="75">
        <v>44344</v>
      </c>
      <c r="C53" s="76" t="s">
        <v>171</v>
      </c>
      <c r="D53" s="76" t="s">
        <v>364</v>
      </c>
      <c r="E53" s="75">
        <v>44347</v>
      </c>
      <c r="F53" s="78" t="s">
        <v>313</v>
      </c>
      <c r="G53" s="81" t="s">
        <v>385</v>
      </c>
      <c r="H53" s="47" t="s">
        <v>180</v>
      </c>
      <c r="I53" s="47" t="s">
        <v>386</v>
      </c>
      <c r="J53" s="47" t="s">
        <v>387</v>
      </c>
      <c r="K53" s="163">
        <v>2</v>
      </c>
      <c r="L53" s="47" t="s">
        <v>183</v>
      </c>
      <c r="M53" s="47" t="s">
        <v>367</v>
      </c>
      <c r="N53" s="72">
        <v>1</v>
      </c>
      <c r="O53" s="46">
        <v>44362</v>
      </c>
      <c r="P53" s="46">
        <v>44727</v>
      </c>
      <c r="Q53" s="47" t="s">
        <v>62</v>
      </c>
      <c r="R53" s="47" t="s">
        <v>211</v>
      </c>
      <c r="S53" s="147" t="s">
        <v>211</v>
      </c>
      <c r="T53" s="41" t="s">
        <v>205</v>
      </c>
      <c r="U53" s="151">
        <v>44561</v>
      </c>
      <c r="V53" s="103" t="s">
        <v>519</v>
      </c>
      <c r="W53" s="120">
        <v>0</v>
      </c>
      <c r="X53" s="85" t="s">
        <v>443</v>
      </c>
      <c r="Y53" s="88"/>
      <c r="Z53" s="98" t="s">
        <v>440</v>
      </c>
      <c r="AA53" s="132">
        <v>44681</v>
      </c>
      <c r="AB53" s="196" t="s">
        <v>764</v>
      </c>
      <c r="AC53" s="133">
        <v>1</v>
      </c>
      <c r="AD53" s="171">
        <f t="shared" si="0"/>
        <v>0.5</v>
      </c>
      <c r="AE53" s="91" t="b">
        <f t="shared" si="1"/>
        <v>0</v>
      </c>
      <c r="AF53" s="91" t="str">
        <f t="shared" si="2"/>
        <v>EN PROCESO</v>
      </c>
      <c r="AG53" s="91" t="str">
        <f t="shared" si="3"/>
        <v>EN PROCESO</v>
      </c>
      <c r="AH53" s="197" t="s">
        <v>765</v>
      </c>
      <c r="AI53" s="133" t="s">
        <v>440</v>
      </c>
      <c r="AJ53" s="145" t="str">
        <f t="shared" si="4"/>
        <v>PENDIENTE</v>
      </c>
      <c r="AK53" s="133"/>
      <c r="AL53" s="133"/>
      <c r="AM53" s="133"/>
    </row>
    <row r="54" spans="1:39" s="20" customFormat="1" ht="102" x14ac:dyDescent="0.25">
      <c r="A54" s="28">
        <v>405</v>
      </c>
      <c r="B54" s="75">
        <v>44344</v>
      </c>
      <c r="C54" s="76" t="s">
        <v>171</v>
      </c>
      <c r="D54" s="76" t="s">
        <v>364</v>
      </c>
      <c r="E54" s="75">
        <v>44347</v>
      </c>
      <c r="F54" s="78" t="s">
        <v>388</v>
      </c>
      <c r="G54" s="81" t="s">
        <v>389</v>
      </c>
      <c r="H54" s="47" t="s">
        <v>180</v>
      </c>
      <c r="I54" s="47" t="s">
        <v>390</v>
      </c>
      <c r="J54" s="47" t="s">
        <v>452</v>
      </c>
      <c r="K54" s="163">
        <v>5</v>
      </c>
      <c r="L54" s="47" t="s">
        <v>183</v>
      </c>
      <c r="M54" s="47" t="s">
        <v>367</v>
      </c>
      <c r="N54" s="72">
        <v>1</v>
      </c>
      <c r="O54" s="46">
        <v>44362</v>
      </c>
      <c r="P54" s="46">
        <v>44667</v>
      </c>
      <c r="Q54" s="47" t="s">
        <v>62</v>
      </c>
      <c r="R54" s="47" t="s">
        <v>211</v>
      </c>
      <c r="S54" s="147" t="s">
        <v>211</v>
      </c>
      <c r="T54" s="41" t="s">
        <v>205</v>
      </c>
      <c r="U54" s="151">
        <v>44561</v>
      </c>
      <c r="V54" s="103" t="s">
        <v>512</v>
      </c>
      <c r="W54" s="120">
        <v>0.1</v>
      </c>
      <c r="X54" s="85" t="s">
        <v>439</v>
      </c>
      <c r="Y54" s="88"/>
      <c r="Z54" s="98" t="s">
        <v>440</v>
      </c>
      <c r="AA54" s="132">
        <v>44681</v>
      </c>
      <c r="AB54" s="196" t="s">
        <v>762</v>
      </c>
      <c r="AC54" s="133">
        <v>2</v>
      </c>
      <c r="AD54" s="171">
        <f t="shared" si="0"/>
        <v>0.4</v>
      </c>
      <c r="AE54" s="91" t="str">
        <f t="shared" si="1"/>
        <v>INCUMPLIDA</v>
      </c>
      <c r="AF54" s="91" t="b">
        <f t="shared" si="2"/>
        <v>0</v>
      </c>
      <c r="AG54" s="91" t="str">
        <f t="shared" si="3"/>
        <v>INCUMPLIDA</v>
      </c>
      <c r="AH54" s="197" t="s">
        <v>801</v>
      </c>
      <c r="AI54" s="133" t="s">
        <v>440</v>
      </c>
      <c r="AJ54" s="145" t="str">
        <f t="shared" si="4"/>
        <v>PENDIENTE</v>
      </c>
      <c r="AK54" s="133"/>
      <c r="AL54" s="133"/>
      <c r="AM54" s="133"/>
    </row>
    <row r="55" spans="1:39" s="20" customFormat="1" ht="142.80000000000001" x14ac:dyDescent="0.25">
      <c r="A55" s="28">
        <v>406</v>
      </c>
      <c r="B55" s="75">
        <v>44344</v>
      </c>
      <c r="C55" s="76" t="s">
        <v>171</v>
      </c>
      <c r="D55" s="76" t="s">
        <v>364</v>
      </c>
      <c r="E55" s="75">
        <v>44347</v>
      </c>
      <c r="F55" s="78" t="s">
        <v>314</v>
      </c>
      <c r="G55" s="81" t="s">
        <v>391</v>
      </c>
      <c r="H55" s="47" t="s">
        <v>180</v>
      </c>
      <c r="I55" s="47" t="s">
        <v>392</v>
      </c>
      <c r="J55" s="47" t="s">
        <v>393</v>
      </c>
      <c r="K55" s="163">
        <v>5</v>
      </c>
      <c r="L55" s="47" t="s">
        <v>183</v>
      </c>
      <c r="M55" s="47" t="s">
        <v>367</v>
      </c>
      <c r="N55" s="72">
        <v>1</v>
      </c>
      <c r="O55" s="46">
        <v>44362</v>
      </c>
      <c r="P55" s="46">
        <v>44698</v>
      </c>
      <c r="Q55" s="47" t="s">
        <v>62</v>
      </c>
      <c r="R55" s="47" t="s">
        <v>211</v>
      </c>
      <c r="S55" s="147" t="s">
        <v>211</v>
      </c>
      <c r="T55" s="41" t="s">
        <v>205</v>
      </c>
      <c r="U55" s="151">
        <v>44561</v>
      </c>
      <c r="V55" s="103" t="s">
        <v>513</v>
      </c>
      <c r="W55" s="120">
        <v>0.06</v>
      </c>
      <c r="X55" s="85" t="s">
        <v>439</v>
      </c>
      <c r="Y55" s="88"/>
      <c r="Z55" s="98" t="s">
        <v>440</v>
      </c>
      <c r="AA55" s="132">
        <v>44681</v>
      </c>
      <c r="AB55" s="196" t="s">
        <v>766</v>
      </c>
      <c r="AC55" s="133">
        <v>5</v>
      </c>
      <c r="AD55" s="171">
        <f t="shared" si="0"/>
        <v>1</v>
      </c>
      <c r="AE55" s="91" t="b">
        <f t="shared" si="1"/>
        <v>0</v>
      </c>
      <c r="AF55" s="91" t="str">
        <f t="shared" si="2"/>
        <v>TERMINADA</v>
      </c>
      <c r="AG55" s="91" t="str">
        <f t="shared" si="3"/>
        <v>TERMINADA</v>
      </c>
      <c r="AH55" s="197" t="s">
        <v>767</v>
      </c>
      <c r="AI55" s="133" t="s">
        <v>440</v>
      </c>
      <c r="AJ55" s="145" t="str">
        <f t="shared" si="4"/>
        <v>CUMPLIDA</v>
      </c>
      <c r="AK55" s="185" t="s">
        <v>674</v>
      </c>
      <c r="AL55" s="133" t="s">
        <v>109</v>
      </c>
      <c r="AM55" s="133" t="s">
        <v>782</v>
      </c>
    </row>
    <row r="56" spans="1:39" ht="285.60000000000002" x14ac:dyDescent="0.25">
      <c r="A56" s="28">
        <v>407</v>
      </c>
      <c r="B56" s="75">
        <v>44344</v>
      </c>
      <c r="C56" s="76" t="s">
        <v>171</v>
      </c>
      <c r="D56" s="76" t="s">
        <v>364</v>
      </c>
      <c r="E56" s="75">
        <v>44347</v>
      </c>
      <c r="F56" s="78" t="s">
        <v>394</v>
      </c>
      <c r="G56" s="81" t="s">
        <v>395</v>
      </c>
      <c r="H56" s="47" t="s">
        <v>180</v>
      </c>
      <c r="I56" s="47" t="s">
        <v>396</v>
      </c>
      <c r="J56" s="47" t="s">
        <v>453</v>
      </c>
      <c r="K56" s="163">
        <v>5</v>
      </c>
      <c r="L56" s="47" t="s">
        <v>183</v>
      </c>
      <c r="M56" s="47" t="s">
        <v>367</v>
      </c>
      <c r="N56" s="72">
        <v>1</v>
      </c>
      <c r="O56" s="46">
        <v>44362</v>
      </c>
      <c r="P56" s="46">
        <v>44727</v>
      </c>
      <c r="Q56" s="47" t="s">
        <v>62</v>
      </c>
      <c r="R56" s="47" t="s">
        <v>211</v>
      </c>
      <c r="S56" s="147" t="s">
        <v>211</v>
      </c>
      <c r="T56" s="41" t="s">
        <v>205</v>
      </c>
      <c r="U56" s="151">
        <v>44561</v>
      </c>
      <c r="V56" s="103" t="s">
        <v>514</v>
      </c>
      <c r="W56" s="120">
        <v>0.4</v>
      </c>
      <c r="X56" s="85" t="s">
        <v>439</v>
      </c>
      <c r="Y56" s="88"/>
      <c r="Z56" s="98" t="s">
        <v>440</v>
      </c>
      <c r="AA56" s="132">
        <v>44681</v>
      </c>
      <c r="AB56" s="196" t="s">
        <v>750</v>
      </c>
      <c r="AC56" s="134">
        <v>3</v>
      </c>
      <c r="AD56" s="171">
        <f t="shared" si="0"/>
        <v>0.6</v>
      </c>
      <c r="AE56" s="91" t="b">
        <f t="shared" si="1"/>
        <v>0</v>
      </c>
      <c r="AF56" s="91" t="str">
        <f t="shared" si="2"/>
        <v>EN PROCESO</v>
      </c>
      <c r="AG56" s="91" t="str">
        <f t="shared" si="3"/>
        <v>EN PROCESO</v>
      </c>
      <c r="AH56" s="197" t="s">
        <v>802</v>
      </c>
      <c r="AI56" s="133" t="s">
        <v>440</v>
      </c>
      <c r="AJ56" s="145" t="str">
        <f t="shared" si="4"/>
        <v>PENDIENTE</v>
      </c>
      <c r="AK56" s="134"/>
      <c r="AL56" s="134"/>
      <c r="AM56" s="134"/>
    </row>
    <row r="57" spans="1:39" ht="61.2" x14ac:dyDescent="0.25">
      <c r="A57" s="28">
        <v>408</v>
      </c>
      <c r="B57" s="75">
        <v>44344</v>
      </c>
      <c r="C57" s="76" t="s">
        <v>171</v>
      </c>
      <c r="D57" s="76" t="s">
        <v>364</v>
      </c>
      <c r="E57" s="75">
        <v>44347</v>
      </c>
      <c r="F57" s="78" t="s">
        <v>397</v>
      </c>
      <c r="G57" s="81" t="s">
        <v>398</v>
      </c>
      <c r="H57" s="47" t="s">
        <v>180</v>
      </c>
      <c r="I57" s="47" t="s">
        <v>399</v>
      </c>
      <c r="J57" s="47" t="s">
        <v>454</v>
      </c>
      <c r="K57" s="163">
        <v>4</v>
      </c>
      <c r="L57" s="47" t="s">
        <v>183</v>
      </c>
      <c r="M57" s="47" t="s">
        <v>367</v>
      </c>
      <c r="N57" s="72">
        <v>1</v>
      </c>
      <c r="O57" s="46">
        <v>44362</v>
      </c>
      <c r="P57" s="46">
        <v>44666</v>
      </c>
      <c r="Q57" s="47" t="s">
        <v>62</v>
      </c>
      <c r="R57" s="47" t="s">
        <v>211</v>
      </c>
      <c r="S57" s="147" t="s">
        <v>211</v>
      </c>
      <c r="T57" s="41" t="s">
        <v>205</v>
      </c>
      <c r="U57" s="151">
        <v>44561</v>
      </c>
      <c r="V57" s="103" t="s">
        <v>480</v>
      </c>
      <c r="W57" s="120">
        <v>7.4999999999999997E-2</v>
      </c>
      <c r="X57" s="85" t="s">
        <v>439</v>
      </c>
      <c r="Y57" s="88"/>
      <c r="Z57" s="98" t="s">
        <v>440</v>
      </c>
      <c r="AA57" s="132">
        <v>44681</v>
      </c>
      <c r="AB57" s="99" t="s">
        <v>768</v>
      </c>
      <c r="AC57" s="134">
        <v>4</v>
      </c>
      <c r="AD57" s="171">
        <f t="shared" si="0"/>
        <v>1</v>
      </c>
      <c r="AE57" s="91" t="b">
        <f>IF(AC57="","",IF(AA57&lt;P57,IF(AD57&lt;100%,"INCUMPLIDA",IF(AD57=100%,"TERMINADA EXTEMPORÁNEA"))))</f>
        <v>0</v>
      </c>
      <c r="AF57" s="91" t="str">
        <f>IF(AC57="","",IF(AA57&gt;P57,IF(AD57=0%,"SIN INICIAR",IF(AD57=100%,"TERMINADA",IF(AD57&gt;0%,"EN PROCESO")))))</f>
        <v>TERMINADA</v>
      </c>
      <c r="AG57" s="91" t="str">
        <f>IF(AC57="","",IF(AA57&lt;P57,AE57,IF(AA57&gt;P57,AF57)))</f>
        <v>TERMINADA</v>
      </c>
      <c r="AH57" s="199" t="s">
        <v>769</v>
      </c>
      <c r="AI57" s="134" t="s">
        <v>440</v>
      </c>
      <c r="AJ57" s="145" t="str">
        <f t="shared" si="4"/>
        <v>CUMPLIDA</v>
      </c>
      <c r="AK57" s="34" t="s">
        <v>674</v>
      </c>
      <c r="AL57" s="134" t="s">
        <v>109</v>
      </c>
      <c r="AM57" s="134" t="s">
        <v>782</v>
      </c>
    </row>
    <row r="58" spans="1:39" ht="102" x14ac:dyDescent="0.25">
      <c r="A58" s="28">
        <v>409</v>
      </c>
      <c r="B58" s="75">
        <v>44344</v>
      </c>
      <c r="C58" s="76" t="s">
        <v>171</v>
      </c>
      <c r="D58" s="76" t="s">
        <v>364</v>
      </c>
      <c r="E58" s="75">
        <v>44347</v>
      </c>
      <c r="F58" s="78" t="s">
        <v>400</v>
      </c>
      <c r="G58" s="81" t="s">
        <v>401</v>
      </c>
      <c r="H58" s="47" t="s">
        <v>180</v>
      </c>
      <c r="I58" s="47" t="s">
        <v>402</v>
      </c>
      <c r="J58" s="47" t="s">
        <v>403</v>
      </c>
      <c r="K58" s="163">
        <v>4</v>
      </c>
      <c r="L58" s="47" t="s">
        <v>183</v>
      </c>
      <c r="M58" s="47" t="s">
        <v>367</v>
      </c>
      <c r="N58" s="72">
        <v>1</v>
      </c>
      <c r="O58" s="46">
        <v>44362</v>
      </c>
      <c r="P58" s="46">
        <v>44727</v>
      </c>
      <c r="Q58" s="47" t="s">
        <v>62</v>
      </c>
      <c r="R58" s="47" t="s">
        <v>211</v>
      </c>
      <c r="S58" s="147" t="s">
        <v>211</v>
      </c>
      <c r="T58" s="41" t="s">
        <v>205</v>
      </c>
      <c r="U58" s="151">
        <v>44561</v>
      </c>
      <c r="V58" s="103" t="s">
        <v>515</v>
      </c>
      <c r="W58" s="120">
        <v>0.25</v>
      </c>
      <c r="X58" s="85" t="s">
        <v>439</v>
      </c>
      <c r="Y58" s="88"/>
      <c r="Z58" s="98" t="s">
        <v>440</v>
      </c>
      <c r="AA58" s="132">
        <v>44681</v>
      </c>
      <c r="AB58" s="99" t="s">
        <v>729</v>
      </c>
      <c r="AC58" s="134">
        <v>0</v>
      </c>
      <c r="AD58" s="171">
        <f t="shared" si="0"/>
        <v>0</v>
      </c>
      <c r="AE58" s="91" t="b">
        <f t="shared" si="1"/>
        <v>0</v>
      </c>
      <c r="AF58" s="91" t="str">
        <f t="shared" si="2"/>
        <v>SIN INICIAR</v>
      </c>
      <c r="AG58" s="91" t="str">
        <f t="shared" si="3"/>
        <v>SIN INICIAR</v>
      </c>
      <c r="AH58" s="197" t="s">
        <v>761</v>
      </c>
      <c r="AI58" s="134" t="s">
        <v>440</v>
      </c>
      <c r="AJ58" s="145" t="str">
        <f t="shared" si="4"/>
        <v>PENDIENTE</v>
      </c>
      <c r="AK58" s="134"/>
      <c r="AL58" s="134"/>
      <c r="AM58" s="134"/>
    </row>
    <row r="59" spans="1:39" ht="82.5" customHeight="1" x14ac:dyDescent="0.25">
      <c r="A59" s="28">
        <v>412</v>
      </c>
      <c r="B59" s="75">
        <v>44344</v>
      </c>
      <c r="C59" s="76" t="s">
        <v>171</v>
      </c>
      <c r="D59" s="76" t="s">
        <v>364</v>
      </c>
      <c r="E59" s="75">
        <v>44347</v>
      </c>
      <c r="F59" s="78" t="s">
        <v>404</v>
      </c>
      <c r="G59" s="81" t="s">
        <v>405</v>
      </c>
      <c r="H59" s="47" t="s">
        <v>180</v>
      </c>
      <c r="I59" s="47" t="s">
        <v>406</v>
      </c>
      <c r="J59" s="47" t="s">
        <v>407</v>
      </c>
      <c r="K59" s="163">
        <v>3</v>
      </c>
      <c r="L59" s="47" t="s">
        <v>183</v>
      </c>
      <c r="M59" s="47" t="s">
        <v>367</v>
      </c>
      <c r="N59" s="72">
        <v>1</v>
      </c>
      <c r="O59" s="46">
        <v>44362</v>
      </c>
      <c r="P59" s="46">
        <v>44561</v>
      </c>
      <c r="Q59" s="47" t="s">
        <v>62</v>
      </c>
      <c r="R59" s="47" t="s">
        <v>211</v>
      </c>
      <c r="S59" s="147" t="s">
        <v>211</v>
      </c>
      <c r="T59" s="41" t="s">
        <v>205</v>
      </c>
      <c r="U59" s="151">
        <v>44561</v>
      </c>
      <c r="V59" s="103" t="s">
        <v>522</v>
      </c>
      <c r="W59" s="120">
        <v>0.33300000000000002</v>
      </c>
      <c r="X59" s="85" t="s">
        <v>439</v>
      </c>
      <c r="Y59" s="88"/>
      <c r="Z59" s="98" t="s">
        <v>440</v>
      </c>
      <c r="AA59" s="132">
        <v>44681</v>
      </c>
      <c r="AB59" s="99" t="s">
        <v>729</v>
      </c>
      <c r="AC59" s="134">
        <v>0</v>
      </c>
      <c r="AD59" s="171">
        <f t="shared" si="0"/>
        <v>0</v>
      </c>
      <c r="AE59" s="91" t="str">
        <f t="shared" si="1"/>
        <v>INCUMPLIDA</v>
      </c>
      <c r="AF59" s="91" t="b">
        <f t="shared" si="2"/>
        <v>0</v>
      </c>
      <c r="AG59" s="91" t="str">
        <f t="shared" si="3"/>
        <v>INCUMPLIDA</v>
      </c>
      <c r="AH59" s="197" t="s">
        <v>796</v>
      </c>
      <c r="AI59" s="134" t="s">
        <v>440</v>
      </c>
      <c r="AJ59" s="145" t="str">
        <f t="shared" si="4"/>
        <v>PENDIENTE</v>
      </c>
      <c r="AK59" s="134"/>
      <c r="AL59" s="134"/>
      <c r="AM59" s="134"/>
    </row>
    <row r="60" spans="1:39" ht="74.400000000000006" customHeight="1" x14ac:dyDescent="0.25">
      <c r="A60" s="28">
        <v>413</v>
      </c>
      <c r="B60" s="75">
        <v>44344</v>
      </c>
      <c r="C60" s="76" t="s">
        <v>171</v>
      </c>
      <c r="D60" s="76" t="s">
        <v>364</v>
      </c>
      <c r="E60" s="75">
        <v>44347</v>
      </c>
      <c r="F60" s="78" t="s">
        <v>408</v>
      </c>
      <c r="G60" s="81" t="s">
        <v>409</v>
      </c>
      <c r="H60" s="47" t="s">
        <v>180</v>
      </c>
      <c r="I60" s="47" t="s">
        <v>410</v>
      </c>
      <c r="J60" s="47" t="s">
        <v>411</v>
      </c>
      <c r="K60" s="163">
        <v>2</v>
      </c>
      <c r="L60" s="47" t="s">
        <v>183</v>
      </c>
      <c r="M60" s="47" t="s">
        <v>367</v>
      </c>
      <c r="N60" s="72">
        <v>1</v>
      </c>
      <c r="O60" s="46">
        <v>44362</v>
      </c>
      <c r="P60" s="46">
        <v>44561</v>
      </c>
      <c r="Q60" s="47" t="s">
        <v>62</v>
      </c>
      <c r="R60" s="47" t="s">
        <v>211</v>
      </c>
      <c r="S60" s="147" t="s">
        <v>211</v>
      </c>
      <c r="T60" s="41" t="s">
        <v>205</v>
      </c>
      <c r="U60" s="151">
        <v>44561</v>
      </c>
      <c r="V60" s="103" t="s">
        <v>481</v>
      </c>
      <c r="W60" s="120">
        <v>0.5</v>
      </c>
      <c r="X60" s="85" t="s">
        <v>439</v>
      </c>
      <c r="Y60" s="88"/>
      <c r="Z60" s="98" t="s">
        <v>440</v>
      </c>
      <c r="AA60" s="132">
        <v>44681</v>
      </c>
      <c r="AB60" s="99" t="s">
        <v>770</v>
      </c>
      <c r="AC60" s="134">
        <v>1.5</v>
      </c>
      <c r="AD60" s="171">
        <f t="shared" si="0"/>
        <v>0.75</v>
      </c>
      <c r="AE60" s="91" t="str">
        <f t="shared" si="1"/>
        <v>INCUMPLIDA</v>
      </c>
      <c r="AF60" s="91" t="b">
        <f t="shared" si="2"/>
        <v>0</v>
      </c>
      <c r="AG60" s="91" t="str">
        <f t="shared" si="3"/>
        <v>INCUMPLIDA</v>
      </c>
      <c r="AH60" s="199" t="s">
        <v>771</v>
      </c>
      <c r="AI60" s="134" t="s">
        <v>440</v>
      </c>
      <c r="AJ60" s="145" t="str">
        <f t="shared" si="4"/>
        <v>PENDIENTE</v>
      </c>
      <c r="AK60" s="134"/>
      <c r="AL60" s="134"/>
      <c r="AM60" s="134"/>
    </row>
    <row r="61" spans="1:39" ht="214.2" x14ac:dyDescent="0.25">
      <c r="A61" s="28">
        <v>414</v>
      </c>
      <c r="B61" s="75">
        <v>44344</v>
      </c>
      <c r="C61" s="76" t="s">
        <v>171</v>
      </c>
      <c r="D61" s="76" t="s">
        <v>364</v>
      </c>
      <c r="E61" s="75">
        <v>44347</v>
      </c>
      <c r="F61" s="78" t="s">
        <v>412</v>
      </c>
      <c r="G61" s="81" t="s">
        <v>413</v>
      </c>
      <c r="H61" s="47" t="s">
        <v>414</v>
      </c>
      <c r="I61" s="47" t="s">
        <v>415</v>
      </c>
      <c r="J61" s="47" t="s">
        <v>416</v>
      </c>
      <c r="K61" s="163">
        <v>3</v>
      </c>
      <c r="L61" s="47" t="s">
        <v>183</v>
      </c>
      <c r="M61" s="47" t="s">
        <v>367</v>
      </c>
      <c r="N61" s="72">
        <v>1</v>
      </c>
      <c r="O61" s="46">
        <v>44362</v>
      </c>
      <c r="P61" s="46">
        <v>44561</v>
      </c>
      <c r="Q61" s="47" t="s">
        <v>62</v>
      </c>
      <c r="R61" s="47" t="s">
        <v>211</v>
      </c>
      <c r="S61" s="147" t="s">
        <v>211</v>
      </c>
      <c r="T61" s="41" t="s">
        <v>205</v>
      </c>
      <c r="U61" s="151">
        <v>44561</v>
      </c>
      <c r="V61" s="103" t="s">
        <v>523</v>
      </c>
      <c r="W61" s="120">
        <v>0.5</v>
      </c>
      <c r="X61" s="85" t="s">
        <v>439</v>
      </c>
      <c r="Y61" s="88"/>
      <c r="Z61" s="98" t="s">
        <v>440</v>
      </c>
      <c r="AA61" s="132">
        <v>44681</v>
      </c>
      <c r="AB61" s="99" t="s">
        <v>729</v>
      </c>
      <c r="AC61" s="134">
        <v>1.5</v>
      </c>
      <c r="AD61" s="171">
        <f t="shared" si="0"/>
        <v>0.5</v>
      </c>
      <c r="AE61" s="91" t="str">
        <f t="shared" si="1"/>
        <v>INCUMPLIDA</v>
      </c>
      <c r="AF61" s="91" t="b">
        <f t="shared" si="2"/>
        <v>0</v>
      </c>
      <c r="AG61" s="91" t="str">
        <f t="shared" si="3"/>
        <v>INCUMPLIDA</v>
      </c>
      <c r="AH61" s="199" t="s">
        <v>797</v>
      </c>
      <c r="AI61" s="134" t="s">
        <v>440</v>
      </c>
      <c r="AJ61" s="145" t="str">
        <f t="shared" si="4"/>
        <v>PENDIENTE</v>
      </c>
      <c r="AK61" s="134"/>
      <c r="AL61" s="134"/>
      <c r="AM61" s="134"/>
    </row>
    <row r="62" spans="1:39" ht="91.8" x14ac:dyDescent="0.25">
      <c r="A62" s="28">
        <v>415</v>
      </c>
      <c r="B62" s="83">
        <f ca="1">TODAY()</f>
        <v>44734</v>
      </c>
      <c r="C62" s="63" t="s">
        <v>171</v>
      </c>
      <c r="D62" s="63" t="s">
        <v>417</v>
      </c>
      <c r="E62" s="83">
        <f ca="1">TODAY()</f>
        <v>44734</v>
      </c>
      <c r="F62" s="65" t="s">
        <v>418</v>
      </c>
      <c r="G62" s="42" t="s">
        <v>419</v>
      </c>
      <c r="H62" s="41" t="s">
        <v>420</v>
      </c>
      <c r="I62" s="41" t="s">
        <v>421</v>
      </c>
      <c r="J62" s="41" t="s">
        <v>422</v>
      </c>
      <c r="K62" s="162">
        <v>2</v>
      </c>
      <c r="L62" s="63" t="s">
        <v>183</v>
      </c>
      <c r="M62" s="63" t="s">
        <v>423</v>
      </c>
      <c r="N62" s="69">
        <v>1</v>
      </c>
      <c r="O62" s="62">
        <v>44501</v>
      </c>
      <c r="P62" s="62">
        <v>44712</v>
      </c>
      <c r="Q62" s="63" t="s">
        <v>71</v>
      </c>
      <c r="R62" s="67" t="s">
        <v>331</v>
      </c>
      <c r="S62" s="149" t="s">
        <v>424</v>
      </c>
      <c r="T62" s="41" t="s">
        <v>205</v>
      </c>
      <c r="U62" s="151">
        <v>44561</v>
      </c>
      <c r="V62" s="103" t="s">
        <v>494</v>
      </c>
      <c r="W62" s="120">
        <v>0</v>
      </c>
      <c r="X62" s="85" t="s">
        <v>443</v>
      </c>
      <c r="Y62" s="88"/>
      <c r="Z62" s="98" t="s">
        <v>440</v>
      </c>
      <c r="AA62" s="132">
        <v>44681</v>
      </c>
      <c r="AB62" s="153" t="s">
        <v>803</v>
      </c>
      <c r="AC62" s="134">
        <v>2</v>
      </c>
      <c r="AD62" s="171">
        <f t="shared" si="0"/>
        <v>1</v>
      </c>
      <c r="AE62" s="91" t="b">
        <f t="shared" si="1"/>
        <v>0</v>
      </c>
      <c r="AF62" s="91" t="str">
        <f t="shared" si="2"/>
        <v>TERMINADA</v>
      </c>
      <c r="AG62" s="91" t="str">
        <f t="shared" si="3"/>
        <v>TERMINADA</v>
      </c>
      <c r="AH62" s="199" t="s">
        <v>805</v>
      </c>
      <c r="AI62" s="134" t="s">
        <v>440</v>
      </c>
      <c r="AJ62" s="145" t="str">
        <f t="shared" si="4"/>
        <v>CUMPLIDA</v>
      </c>
      <c r="AK62" s="34" t="s">
        <v>804</v>
      </c>
      <c r="AL62" s="134" t="s">
        <v>103</v>
      </c>
      <c r="AM62" s="134"/>
    </row>
    <row r="63" spans="1:39" ht="69.75" customHeight="1" x14ac:dyDescent="0.25">
      <c r="A63" s="28">
        <v>416</v>
      </c>
      <c r="B63" s="83">
        <f ca="1">TODAY()</f>
        <v>44734</v>
      </c>
      <c r="C63" s="63" t="s">
        <v>171</v>
      </c>
      <c r="D63" s="63" t="s">
        <v>417</v>
      </c>
      <c r="E63" s="83">
        <f ca="1">TODAY()</f>
        <v>44734</v>
      </c>
      <c r="F63" s="65" t="s">
        <v>251</v>
      </c>
      <c r="G63" s="42" t="s">
        <v>425</v>
      </c>
      <c r="H63" s="41" t="s">
        <v>420</v>
      </c>
      <c r="I63" s="41" t="s">
        <v>426</v>
      </c>
      <c r="J63" s="41" t="s">
        <v>427</v>
      </c>
      <c r="K63" s="156">
        <v>1</v>
      </c>
      <c r="L63" s="63" t="s">
        <v>183</v>
      </c>
      <c r="M63" s="41" t="s">
        <v>428</v>
      </c>
      <c r="N63" s="69">
        <v>1</v>
      </c>
      <c r="O63" s="62">
        <v>44501</v>
      </c>
      <c r="P63" s="62">
        <v>44712</v>
      </c>
      <c r="Q63" s="41" t="s">
        <v>71</v>
      </c>
      <c r="R63" s="67" t="s">
        <v>331</v>
      </c>
      <c r="S63" s="149" t="s">
        <v>424</v>
      </c>
      <c r="T63" s="41" t="s">
        <v>205</v>
      </c>
      <c r="U63" s="151">
        <v>44561</v>
      </c>
      <c r="V63" s="103" t="s">
        <v>494</v>
      </c>
      <c r="W63" s="120">
        <v>0</v>
      </c>
      <c r="X63" s="85" t="s">
        <v>443</v>
      </c>
      <c r="Y63" s="88"/>
      <c r="Z63" s="98" t="s">
        <v>440</v>
      </c>
      <c r="AA63" s="132">
        <v>44681</v>
      </c>
      <c r="AB63" s="184" t="s">
        <v>678</v>
      </c>
      <c r="AC63" s="134">
        <v>0</v>
      </c>
      <c r="AD63" s="171">
        <f t="shared" si="0"/>
        <v>0</v>
      </c>
      <c r="AE63" s="91" t="b">
        <f t="shared" si="1"/>
        <v>0</v>
      </c>
      <c r="AF63" s="91" t="str">
        <f t="shared" si="2"/>
        <v>SIN INICIAR</v>
      </c>
      <c r="AG63" s="91" t="str">
        <f t="shared" si="3"/>
        <v>SIN INICIAR</v>
      </c>
      <c r="AH63" s="199" t="s">
        <v>679</v>
      </c>
      <c r="AI63" s="134" t="s">
        <v>440</v>
      </c>
      <c r="AJ63" s="145" t="str">
        <f t="shared" si="4"/>
        <v>PENDIENTE</v>
      </c>
      <c r="AK63" s="134"/>
      <c r="AL63" s="134"/>
      <c r="AM63" s="134"/>
    </row>
    <row r="64" spans="1:39" ht="153" customHeight="1" x14ac:dyDescent="0.25">
      <c r="A64" s="28">
        <v>417</v>
      </c>
      <c r="B64" s="83">
        <f ca="1">TODAY()</f>
        <v>44734</v>
      </c>
      <c r="C64" s="63" t="s">
        <v>171</v>
      </c>
      <c r="D64" s="63" t="s">
        <v>417</v>
      </c>
      <c r="E64" s="83">
        <f ca="1">TODAY()</f>
        <v>44734</v>
      </c>
      <c r="F64" s="65" t="s">
        <v>295</v>
      </c>
      <c r="G64" s="42" t="s">
        <v>429</v>
      </c>
      <c r="H64" s="41" t="s">
        <v>430</v>
      </c>
      <c r="I64" s="41" t="s">
        <v>431</v>
      </c>
      <c r="J64" s="41" t="s">
        <v>432</v>
      </c>
      <c r="K64" s="156">
        <v>2</v>
      </c>
      <c r="L64" s="63" t="s">
        <v>183</v>
      </c>
      <c r="M64" s="41" t="s">
        <v>264</v>
      </c>
      <c r="N64" s="69">
        <v>1</v>
      </c>
      <c r="O64" s="62">
        <v>44501</v>
      </c>
      <c r="P64" s="62">
        <v>44712</v>
      </c>
      <c r="Q64" s="41" t="s">
        <v>56</v>
      </c>
      <c r="R64" s="67" t="s">
        <v>45</v>
      </c>
      <c r="S64" s="149" t="s">
        <v>45</v>
      </c>
      <c r="T64" s="41" t="s">
        <v>205</v>
      </c>
      <c r="U64" s="151">
        <v>44561</v>
      </c>
      <c r="V64" s="92" t="s">
        <v>524</v>
      </c>
      <c r="W64" s="120">
        <v>0.5</v>
      </c>
      <c r="X64" s="85" t="s">
        <v>439</v>
      </c>
      <c r="Y64" s="88"/>
      <c r="Z64" s="98" t="s">
        <v>440</v>
      </c>
      <c r="AA64" s="132">
        <v>44681</v>
      </c>
      <c r="AB64" s="184" t="s">
        <v>741</v>
      </c>
      <c r="AC64" s="134">
        <v>2</v>
      </c>
      <c r="AD64" s="171">
        <f t="shared" si="0"/>
        <v>1</v>
      </c>
      <c r="AE64" s="91" t="b">
        <f t="shared" si="1"/>
        <v>0</v>
      </c>
      <c r="AF64" s="91" t="str">
        <f t="shared" si="2"/>
        <v>TERMINADA</v>
      </c>
      <c r="AG64" s="91" t="str">
        <f t="shared" si="3"/>
        <v>TERMINADA</v>
      </c>
      <c r="AH64" s="100" t="s">
        <v>742</v>
      </c>
      <c r="AI64" s="134" t="s">
        <v>436</v>
      </c>
      <c r="AJ64" s="145" t="str">
        <f t="shared" si="4"/>
        <v>CUMPLIDA</v>
      </c>
      <c r="AK64" s="184" t="s">
        <v>743</v>
      </c>
      <c r="AL64" s="134" t="s">
        <v>109</v>
      </c>
      <c r="AM64" s="134" t="s">
        <v>782</v>
      </c>
    </row>
    <row r="65" spans="1:39" s="19" customFormat="1" ht="81.599999999999994" x14ac:dyDescent="0.2">
      <c r="A65" s="28">
        <v>429</v>
      </c>
      <c r="B65" s="62">
        <v>44453</v>
      </c>
      <c r="C65" s="63" t="s">
        <v>16</v>
      </c>
      <c r="D65" s="63" t="s">
        <v>455</v>
      </c>
      <c r="E65" s="62">
        <v>44453</v>
      </c>
      <c r="F65" s="65" t="s">
        <v>456</v>
      </c>
      <c r="G65" s="42" t="s">
        <v>473</v>
      </c>
      <c r="H65" s="41" t="s">
        <v>457</v>
      </c>
      <c r="I65" s="42" t="s">
        <v>458</v>
      </c>
      <c r="J65" s="42" t="s">
        <v>459</v>
      </c>
      <c r="K65" s="162">
        <v>3</v>
      </c>
      <c r="L65" s="63" t="s">
        <v>18</v>
      </c>
      <c r="M65" s="63" t="s">
        <v>460</v>
      </c>
      <c r="N65" s="69">
        <v>1</v>
      </c>
      <c r="O65" s="62">
        <v>44470</v>
      </c>
      <c r="P65" s="62">
        <v>44803</v>
      </c>
      <c r="Q65" s="63" t="s">
        <v>51</v>
      </c>
      <c r="R65" s="67" t="s">
        <v>49</v>
      </c>
      <c r="S65" s="149" t="s">
        <v>49</v>
      </c>
      <c r="T65" s="41" t="s">
        <v>205</v>
      </c>
      <c r="U65" s="151">
        <v>44561</v>
      </c>
      <c r="V65" s="102" t="s">
        <v>525</v>
      </c>
      <c r="W65" s="120">
        <v>0</v>
      </c>
      <c r="X65" s="85" t="s">
        <v>443</v>
      </c>
      <c r="Y65" s="93"/>
      <c r="Z65" s="97" t="s">
        <v>440</v>
      </c>
      <c r="AA65" s="132">
        <v>44681</v>
      </c>
      <c r="AB65" s="131" t="s">
        <v>668</v>
      </c>
      <c r="AC65" s="134">
        <v>0</v>
      </c>
      <c r="AD65" s="171">
        <f t="shared" si="0"/>
        <v>0</v>
      </c>
      <c r="AE65" s="91" t="b">
        <f t="shared" si="1"/>
        <v>0</v>
      </c>
      <c r="AF65" s="91" t="str">
        <f t="shared" si="2"/>
        <v>SIN INICIAR</v>
      </c>
      <c r="AG65" s="91" t="str">
        <f t="shared" si="3"/>
        <v>SIN INICIAR</v>
      </c>
      <c r="AH65" s="200" t="s">
        <v>669</v>
      </c>
      <c r="AI65" s="134" t="s">
        <v>661</v>
      </c>
      <c r="AJ65" s="145" t="str">
        <f t="shared" si="4"/>
        <v>PENDIENTE</v>
      </c>
      <c r="AK65" s="134"/>
      <c r="AL65" s="134" t="s">
        <v>103</v>
      </c>
      <c r="AM65" s="134"/>
    </row>
    <row r="66" spans="1:39" s="19" customFormat="1" ht="81.599999999999994" x14ac:dyDescent="0.2">
      <c r="A66" s="28">
        <v>430</v>
      </c>
      <c r="B66" s="62">
        <v>44453</v>
      </c>
      <c r="C66" s="63" t="s">
        <v>16</v>
      </c>
      <c r="D66" s="63" t="s">
        <v>455</v>
      </c>
      <c r="E66" s="62">
        <v>44453</v>
      </c>
      <c r="F66" s="65" t="s">
        <v>461</v>
      </c>
      <c r="G66" s="42" t="s">
        <v>474</v>
      </c>
      <c r="H66" s="41" t="s">
        <v>457</v>
      </c>
      <c r="I66" s="42" t="s">
        <v>462</v>
      </c>
      <c r="J66" s="42" t="s">
        <v>463</v>
      </c>
      <c r="K66" s="156">
        <v>2</v>
      </c>
      <c r="L66" s="63" t="s">
        <v>18</v>
      </c>
      <c r="M66" s="63" t="s">
        <v>464</v>
      </c>
      <c r="N66" s="69">
        <v>1</v>
      </c>
      <c r="O66" s="62">
        <v>44470</v>
      </c>
      <c r="P66" s="62">
        <v>44803</v>
      </c>
      <c r="Q66" s="63" t="s">
        <v>51</v>
      </c>
      <c r="R66" s="67" t="s">
        <v>49</v>
      </c>
      <c r="S66" s="149" t="s">
        <v>49</v>
      </c>
      <c r="T66" s="41" t="s">
        <v>205</v>
      </c>
      <c r="U66" s="151">
        <v>44561</v>
      </c>
      <c r="V66" s="103" t="s">
        <v>478</v>
      </c>
      <c r="W66" s="120">
        <v>0.15</v>
      </c>
      <c r="X66" s="85" t="s">
        <v>439</v>
      </c>
      <c r="Y66" s="93"/>
      <c r="Z66" s="97" t="s">
        <v>440</v>
      </c>
      <c r="AA66" s="132">
        <v>44681</v>
      </c>
      <c r="AB66" s="180" t="s">
        <v>670</v>
      </c>
      <c r="AC66" s="134">
        <v>2</v>
      </c>
      <c r="AD66" s="171">
        <f t="shared" si="0"/>
        <v>1</v>
      </c>
      <c r="AE66" s="91" t="b">
        <f t="shared" si="1"/>
        <v>0</v>
      </c>
      <c r="AF66" s="91" t="str">
        <f t="shared" si="2"/>
        <v>TERMINADA</v>
      </c>
      <c r="AG66" s="91" t="str">
        <f t="shared" si="3"/>
        <v>TERMINADA</v>
      </c>
      <c r="AH66" s="200" t="s">
        <v>671</v>
      </c>
      <c r="AI66" s="134" t="s">
        <v>661</v>
      </c>
      <c r="AJ66" s="145" t="str">
        <f t="shared" si="4"/>
        <v>CUMPLIDA</v>
      </c>
      <c r="AK66" s="34" t="s">
        <v>786</v>
      </c>
      <c r="AL66" s="134" t="s">
        <v>109</v>
      </c>
      <c r="AM66" s="134" t="s">
        <v>782</v>
      </c>
    </row>
    <row r="67" spans="1:39" s="19" customFormat="1" ht="71.400000000000006" x14ac:dyDescent="0.2">
      <c r="A67" s="28">
        <v>431</v>
      </c>
      <c r="B67" s="62">
        <v>44453</v>
      </c>
      <c r="C67" s="63" t="s">
        <v>16</v>
      </c>
      <c r="D67" s="63" t="s">
        <v>455</v>
      </c>
      <c r="E67" s="62">
        <v>44453</v>
      </c>
      <c r="F67" s="65" t="s">
        <v>465</v>
      </c>
      <c r="G67" s="68" t="s">
        <v>475</v>
      </c>
      <c r="H67" s="41" t="s">
        <v>457</v>
      </c>
      <c r="I67" s="42" t="s">
        <v>466</v>
      </c>
      <c r="J67" s="42" t="s">
        <v>467</v>
      </c>
      <c r="K67" s="156">
        <v>2</v>
      </c>
      <c r="L67" s="63" t="s">
        <v>18</v>
      </c>
      <c r="M67" s="63" t="s">
        <v>468</v>
      </c>
      <c r="N67" s="69">
        <v>1</v>
      </c>
      <c r="O67" s="62">
        <v>44470</v>
      </c>
      <c r="P67" s="62">
        <v>44803</v>
      </c>
      <c r="Q67" s="63" t="s">
        <v>51</v>
      </c>
      <c r="R67" s="67" t="s">
        <v>49</v>
      </c>
      <c r="S67" s="149" t="s">
        <v>49</v>
      </c>
      <c r="T67" s="41" t="s">
        <v>205</v>
      </c>
      <c r="U67" s="151">
        <v>44561</v>
      </c>
      <c r="V67" s="103" t="s">
        <v>478</v>
      </c>
      <c r="W67" s="120">
        <v>0.15</v>
      </c>
      <c r="X67" s="85" t="s">
        <v>439</v>
      </c>
      <c r="Y67" s="93"/>
      <c r="Z67" s="97" t="s">
        <v>440</v>
      </c>
      <c r="AA67" s="132">
        <v>44681</v>
      </c>
      <c r="AB67" s="131" t="s">
        <v>668</v>
      </c>
      <c r="AC67" s="134">
        <v>2</v>
      </c>
      <c r="AD67" s="171">
        <f t="shared" si="0"/>
        <v>1</v>
      </c>
      <c r="AE67" s="91" t="b">
        <f t="shared" si="1"/>
        <v>0</v>
      </c>
      <c r="AF67" s="91" t="str">
        <f t="shared" si="2"/>
        <v>TERMINADA</v>
      </c>
      <c r="AG67" s="91" t="str">
        <f t="shared" si="3"/>
        <v>TERMINADA</v>
      </c>
      <c r="AH67" s="200" t="s">
        <v>808</v>
      </c>
      <c r="AI67" s="134" t="s">
        <v>661</v>
      </c>
      <c r="AJ67" s="145" t="str">
        <f t="shared" si="4"/>
        <v>CUMPLIDA</v>
      </c>
      <c r="AK67" s="134" t="s">
        <v>786</v>
      </c>
      <c r="AL67" s="134" t="s">
        <v>109</v>
      </c>
      <c r="AM67" s="134" t="s">
        <v>782</v>
      </c>
    </row>
    <row r="68" spans="1:39" s="19" customFormat="1" ht="61.2" x14ac:dyDescent="0.2">
      <c r="A68" s="28">
        <v>432</v>
      </c>
      <c r="B68" s="62">
        <v>44453</v>
      </c>
      <c r="C68" s="63" t="s">
        <v>16</v>
      </c>
      <c r="D68" s="63" t="s">
        <v>455</v>
      </c>
      <c r="E68" s="62">
        <v>44453</v>
      </c>
      <c r="F68" s="65" t="s">
        <v>469</v>
      </c>
      <c r="G68" s="42" t="s">
        <v>476</v>
      </c>
      <c r="H68" s="41" t="s">
        <v>457</v>
      </c>
      <c r="I68" s="42" t="s">
        <v>531</v>
      </c>
      <c r="J68" s="42" t="s">
        <v>470</v>
      </c>
      <c r="K68" s="156">
        <v>1</v>
      </c>
      <c r="L68" s="63" t="s">
        <v>18</v>
      </c>
      <c r="M68" s="63" t="s">
        <v>471</v>
      </c>
      <c r="N68" s="69">
        <v>1</v>
      </c>
      <c r="O68" s="62">
        <v>44470</v>
      </c>
      <c r="P68" s="62">
        <v>44803</v>
      </c>
      <c r="Q68" s="63" t="s">
        <v>51</v>
      </c>
      <c r="R68" s="67" t="s">
        <v>49</v>
      </c>
      <c r="S68" s="149" t="s">
        <v>49</v>
      </c>
      <c r="T68" s="41" t="s">
        <v>205</v>
      </c>
      <c r="U68" s="151">
        <v>44561</v>
      </c>
      <c r="V68" s="102" t="s">
        <v>525</v>
      </c>
      <c r="W68" s="120">
        <v>0</v>
      </c>
      <c r="X68" s="85" t="s">
        <v>443</v>
      </c>
      <c r="Y68" s="93"/>
      <c r="Z68" s="97" t="s">
        <v>440</v>
      </c>
      <c r="AA68" s="132">
        <v>44681</v>
      </c>
      <c r="AB68" s="180" t="s">
        <v>672</v>
      </c>
      <c r="AC68" s="134">
        <v>0.5</v>
      </c>
      <c r="AD68" s="171">
        <f t="shared" si="0"/>
        <v>0.5</v>
      </c>
      <c r="AE68" s="91" t="b">
        <f t="shared" si="1"/>
        <v>0</v>
      </c>
      <c r="AF68" s="91" t="str">
        <f t="shared" si="2"/>
        <v>EN PROCESO</v>
      </c>
      <c r="AG68" s="91" t="str">
        <f t="shared" si="3"/>
        <v>EN PROCESO</v>
      </c>
      <c r="AH68" s="200" t="s">
        <v>673</v>
      </c>
      <c r="AI68" s="134" t="s">
        <v>661</v>
      </c>
      <c r="AJ68" s="145" t="str">
        <f t="shared" si="4"/>
        <v>PENDIENTE</v>
      </c>
      <c r="AK68" s="134"/>
      <c r="AL68" s="134" t="s">
        <v>103</v>
      </c>
      <c r="AM68" s="134"/>
    </row>
    <row r="69" spans="1:39" s="19" customFormat="1" ht="61.2" x14ac:dyDescent="0.2">
      <c r="A69" s="28">
        <v>433</v>
      </c>
      <c r="B69" s="62">
        <v>44453</v>
      </c>
      <c r="C69" s="63" t="s">
        <v>16</v>
      </c>
      <c r="D69" s="63" t="s">
        <v>455</v>
      </c>
      <c r="E69" s="62">
        <v>44453</v>
      </c>
      <c r="F69" s="65" t="s">
        <v>472</v>
      </c>
      <c r="G69" s="42" t="s">
        <v>532</v>
      </c>
      <c r="H69" s="41" t="s">
        <v>457</v>
      </c>
      <c r="I69" s="42" t="s">
        <v>531</v>
      </c>
      <c r="J69" s="42" t="s">
        <v>470</v>
      </c>
      <c r="K69" s="156">
        <v>1</v>
      </c>
      <c r="L69" s="63" t="s">
        <v>18</v>
      </c>
      <c r="M69" s="63" t="s">
        <v>471</v>
      </c>
      <c r="N69" s="69">
        <v>1</v>
      </c>
      <c r="O69" s="62">
        <v>44470</v>
      </c>
      <c r="P69" s="62">
        <v>44803</v>
      </c>
      <c r="Q69" s="63" t="s">
        <v>51</v>
      </c>
      <c r="R69" s="67" t="s">
        <v>49</v>
      </c>
      <c r="S69" s="149" t="s">
        <v>49</v>
      </c>
      <c r="T69" s="41" t="s">
        <v>205</v>
      </c>
      <c r="U69" s="151">
        <v>44561</v>
      </c>
      <c r="V69" s="102" t="s">
        <v>525</v>
      </c>
      <c r="W69" s="120">
        <v>0</v>
      </c>
      <c r="X69" s="85" t="s">
        <v>443</v>
      </c>
      <c r="Y69" s="93"/>
      <c r="Z69" s="97" t="s">
        <v>440</v>
      </c>
      <c r="AA69" s="132">
        <v>44681</v>
      </c>
      <c r="AB69" s="180" t="s">
        <v>672</v>
      </c>
      <c r="AC69" s="134">
        <v>0.5</v>
      </c>
      <c r="AD69" s="171">
        <f t="shared" si="0"/>
        <v>0.5</v>
      </c>
      <c r="AE69" s="91" t="b">
        <f t="shared" si="1"/>
        <v>0</v>
      </c>
      <c r="AF69" s="91" t="str">
        <f t="shared" si="2"/>
        <v>EN PROCESO</v>
      </c>
      <c r="AG69" s="91" t="str">
        <f t="shared" si="3"/>
        <v>EN PROCESO</v>
      </c>
      <c r="AH69" s="200" t="s">
        <v>673</v>
      </c>
      <c r="AI69" s="134" t="s">
        <v>661</v>
      </c>
      <c r="AJ69" s="145" t="str">
        <f t="shared" si="4"/>
        <v>PENDIENTE</v>
      </c>
      <c r="AK69" s="134"/>
      <c r="AL69" s="134" t="s">
        <v>103</v>
      </c>
      <c r="AM69" s="134"/>
    </row>
    <row r="70" spans="1:39" s="19" customFormat="1" ht="61.2" x14ac:dyDescent="0.2">
      <c r="A70" s="28">
        <v>434</v>
      </c>
      <c r="B70" s="51">
        <v>44460</v>
      </c>
      <c r="C70" s="52" t="s">
        <v>171</v>
      </c>
      <c r="D70" s="52" t="s">
        <v>598</v>
      </c>
      <c r="E70" s="51">
        <v>44460</v>
      </c>
      <c r="F70" s="53" t="s">
        <v>456</v>
      </c>
      <c r="G70" s="99" t="s">
        <v>599</v>
      </c>
      <c r="H70" s="34" t="s">
        <v>180</v>
      </c>
      <c r="I70" s="99" t="s">
        <v>600</v>
      </c>
      <c r="J70" s="99" t="s">
        <v>601</v>
      </c>
      <c r="K70" s="164">
        <v>2</v>
      </c>
      <c r="L70" s="52" t="s">
        <v>183</v>
      </c>
      <c r="M70" s="61" t="s">
        <v>367</v>
      </c>
      <c r="N70" s="71">
        <v>1</v>
      </c>
      <c r="O70" s="51">
        <v>44562</v>
      </c>
      <c r="P70" s="51">
        <v>44591</v>
      </c>
      <c r="Q70" s="52" t="s">
        <v>62</v>
      </c>
      <c r="R70" s="52" t="s">
        <v>602</v>
      </c>
      <c r="S70" s="53" t="s">
        <v>603</v>
      </c>
      <c r="T70" s="34" t="s">
        <v>205</v>
      </c>
      <c r="U70" s="112"/>
      <c r="V70" s="112"/>
      <c r="W70" s="121"/>
      <c r="X70" s="112"/>
      <c r="Y70" s="112"/>
      <c r="Z70" s="129"/>
      <c r="AA70" s="132">
        <v>44681</v>
      </c>
      <c r="AB70" s="99" t="s">
        <v>772</v>
      </c>
      <c r="AC70" s="134">
        <v>1</v>
      </c>
      <c r="AD70" s="171">
        <f t="shared" si="0"/>
        <v>0.5</v>
      </c>
      <c r="AE70" s="91" t="str">
        <f t="shared" si="1"/>
        <v>INCUMPLIDA</v>
      </c>
      <c r="AF70" s="91" t="b">
        <f t="shared" si="2"/>
        <v>0</v>
      </c>
      <c r="AG70" s="91" t="str">
        <f t="shared" si="3"/>
        <v>INCUMPLIDA</v>
      </c>
      <c r="AH70" s="200" t="s">
        <v>773</v>
      </c>
      <c r="AI70" s="134" t="s">
        <v>440</v>
      </c>
      <c r="AJ70" s="145" t="str">
        <f t="shared" si="4"/>
        <v>PENDIENTE</v>
      </c>
      <c r="AK70" s="134"/>
      <c r="AL70" s="134"/>
      <c r="AM70" s="134"/>
    </row>
    <row r="71" spans="1:39" s="19" customFormat="1" ht="81.599999999999994" x14ac:dyDescent="0.2">
      <c r="A71" s="28">
        <v>435</v>
      </c>
      <c r="B71" s="51">
        <v>44460</v>
      </c>
      <c r="C71" s="52" t="s">
        <v>171</v>
      </c>
      <c r="D71" s="52" t="s">
        <v>598</v>
      </c>
      <c r="E71" s="51">
        <v>44460</v>
      </c>
      <c r="F71" s="53" t="s">
        <v>461</v>
      </c>
      <c r="G71" s="99" t="s">
        <v>604</v>
      </c>
      <c r="H71" s="34" t="s">
        <v>180</v>
      </c>
      <c r="I71" s="99" t="s">
        <v>605</v>
      </c>
      <c r="J71" s="99" t="s">
        <v>606</v>
      </c>
      <c r="K71" s="164">
        <v>2</v>
      </c>
      <c r="L71" s="52" t="s">
        <v>183</v>
      </c>
      <c r="M71" s="61" t="s">
        <v>367</v>
      </c>
      <c r="N71" s="71">
        <v>1</v>
      </c>
      <c r="O71" s="51">
        <v>44562</v>
      </c>
      <c r="P71" s="51">
        <v>44925</v>
      </c>
      <c r="Q71" s="52" t="s">
        <v>62</v>
      </c>
      <c r="R71" s="52" t="s">
        <v>602</v>
      </c>
      <c r="S71" s="53" t="s">
        <v>603</v>
      </c>
      <c r="T71" s="34" t="s">
        <v>205</v>
      </c>
      <c r="U71" s="112"/>
      <c r="V71" s="112"/>
      <c r="W71" s="121"/>
      <c r="X71" s="112"/>
      <c r="Y71" s="112"/>
      <c r="Z71" s="129"/>
      <c r="AA71" s="132">
        <v>44681</v>
      </c>
      <c r="AB71" s="196" t="s">
        <v>764</v>
      </c>
      <c r="AC71" s="134">
        <v>1</v>
      </c>
      <c r="AD71" s="171">
        <f t="shared" si="0"/>
        <v>0.5</v>
      </c>
      <c r="AE71" s="91" t="b">
        <f t="shared" si="1"/>
        <v>0</v>
      </c>
      <c r="AF71" s="91" t="str">
        <f t="shared" si="2"/>
        <v>EN PROCESO</v>
      </c>
      <c r="AG71" s="91" t="str">
        <f t="shared" si="3"/>
        <v>EN PROCESO</v>
      </c>
      <c r="AH71" s="197" t="s">
        <v>774</v>
      </c>
      <c r="AI71" s="133" t="s">
        <v>440</v>
      </c>
      <c r="AJ71" s="145" t="str">
        <f t="shared" si="4"/>
        <v>PENDIENTE</v>
      </c>
      <c r="AK71" s="134"/>
      <c r="AL71" s="134"/>
      <c r="AM71" s="134"/>
    </row>
    <row r="72" spans="1:39" s="19" customFormat="1" ht="61.2" x14ac:dyDescent="0.2">
      <c r="A72" s="28">
        <v>436</v>
      </c>
      <c r="B72" s="51">
        <v>44460</v>
      </c>
      <c r="C72" s="52" t="s">
        <v>171</v>
      </c>
      <c r="D72" s="52" t="s">
        <v>598</v>
      </c>
      <c r="E72" s="51">
        <v>44460</v>
      </c>
      <c r="F72" s="53" t="s">
        <v>607</v>
      </c>
      <c r="G72" s="99" t="s">
        <v>608</v>
      </c>
      <c r="H72" s="34" t="s">
        <v>180</v>
      </c>
      <c r="I72" s="99" t="s">
        <v>605</v>
      </c>
      <c r="J72" s="167" t="s">
        <v>609</v>
      </c>
      <c r="K72" s="164">
        <v>4</v>
      </c>
      <c r="L72" s="52" t="s">
        <v>183</v>
      </c>
      <c r="M72" s="61" t="s">
        <v>367</v>
      </c>
      <c r="N72" s="71">
        <v>1</v>
      </c>
      <c r="O72" s="51">
        <v>44562</v>
      </c>
      <c r="P72" s="51">
        <v>44925</v>
      </c>
      <c r="Q72" s="52" t="s">
        <v>62</v>
      </c>
      <c r="R72" s="52" t="s">
        <v>602</v>
      </c>
      <c r="S72" s="53" t="s">
        <v>603</v>
      </c>
      <c r="T72" s="34" t="s">
        <v>205</v>
      </c>
      <c r="U72" s="112"/>
      <c r="V72" s="112"/>
      <c r="W72" s="121"/>
      <c r="X72" s="112"/>
      <c r="Y72" s="112"/>
      <c r="Z72" s="129"/>
      <c r="AA72" s="132">
        <v>44681</v>
      </c>
      <c r="AB72" s="99" t="s">
        <v>775</v>
      </c>
      <c r="AC72" s="134">
        <v>1</v>
      </c>
      <c r="AD72" s="171">
        <f t="shared" si="0"/>
        <v>0.25</v>
      </c>
      <c r="AE72" s="91" t="b">
        <f t="shared" si="1"/>
        <v>0</v>
      </c>
      <c r="AF72" s="91" t="str">
        <f t="shared" si="2"/>
        <v>EN PROCESO</v>
      </c>
      <c r="AG72" s="91" t="str">
        <f t="shared" si="3"/>
        <v>EN PROCESO</v>
      </c>
      <c r="AH72" s="199" t="s">
        <v>791</v>
      </c>
      <c r="AI72" s="134" t="s">
        <v>440</v>
      </c>
      <c r="AJ72" s="145" t="str">
        <f t="shared" si="4"/>
        <v>PENDIENTE</v>
      </c>
      <c r="AK72" s="134"/>
      <c r="AL72" s="134"/>
      <c r="AM72" s="134"/>
    </row>
    <row r="73" spans="1:39" s="19" customFormat="1" ht="61.2" x14ac:dyDescent="0.2">
      <c r="A73" s="28">
        <v>437</v>
      </c>
      <c r="B73" s="51">
        <v>44460</v>
      </c>
      <c r="C73" s="52" t="s">
        <v>171</v>
      </c>
      <c r="D73" s="52" t="s">
        <v>598</v>
      </c>
      <c r="E73" s="51">
        <v>44460</v>
      </c>
      <c r="F73" s="53" t="s">
        <v>610</v>
      </c>
      <c r="G73" s="99" t="s">
        <v>611</v>
      </c>
      <c r="H73" s="34" t="s">
        <v>180</v>
      </c>
      <c r="I73" s="99" t="s">
        <v>612</v>
      </c>
      <c r="J73" s="99" t="s">
        <v>613</v>
      </c>
      <c r="K73" s="159">
        <v>4</v>
      </c>
      <c r="L73" s="52" t="s">
        <v>18</v>
      </c>
      <c r="M73" s="61" t="s">
        <v>367</v>
      </c>
      <c r="N73" s="71">
        <v>1</v>
      </c>
      <c r="O73" s="51">
        <v>44562</v>
      </c>
      <c r="P73" s="51">
        <v>44925</v>
      </c>
      <c r="Q73" s="52" t="s">
        <v>62</v>
      </c>
      <c r="R73" s="52" t="s">
        <v>602</v>
      </c>
      <c r="S73" s="53" t="s">
        <v>603</v>
      </c>
      <c r="T73" s="34" t="s">
        <v>205</v>
      </c>
      <c r="U73" s="112"/>
      <c r="V73" s="112"/>
      <c r="W73" s="121"/>
      <c r="X73" s="112"/>
      <c r="Y73" s="112"/>
      <c r="Z73" s="129"/>
      <c r="AA73" s="132">
        <v>44681</v>
      </c>
      <c r="AB73" s="99" t="s">
        <v>729</v>
      </c>
      <c r="AC73" s="134">
        <v>0</v>
      </c>
      <c r="AD73" s="171">
        <f t="shared" ref="AD73:AD92" si="7">IF(OR(AC73="",AC73=""),"",IF(OR(AC73=0,AC73=0),0,IF((AC73*100%)/K73&gt;100%,100%,(AC73*100%)/K73)))</f>
        <v>0</v>
      </c>
      <c r="AE73" s="91" t="b">
        <f t="shared" ref="AE73:AE91" si="8">IF(AC73="","",IF(AA73&gt;P73,IF(AD73&lt;100%,"INCUMPLIDA",IF(AD73=100%,"TERMINADA EXTEMPORÁNEA"))))</f>
        <v>0</v>
      </c>
      <c r="AF73" s="91" t="str">
        <f t="shared" ref="AF73:AF91" si="9">IF(AC73="","",IF(AA73&lt;P73,IF(AD73=0%,"SIN INICIAR",IF(AD73=100%,"TERMINADA",IF(AD73&gt;0%,"EN PROCESO")))))</f>
        <v>SIN INICIAR</v>
      </c>
      <c r="AG73" s="91" t="str">
        <f t="shared" ref="AG73:AG91" si="10">IF(AC73="","",IF(AA73&gt;P73,AE73,IF(AA73&lt;P73,AF73)))</f>
        <v>SIN INICIAR</v>
      </c>
      <c r="AH73" s="197" t="s">
        <v>776</v>
      </c>
      <c r="AI73" s="134" t="s">
        <v>440</v>
      </c>
      <c r="AJ73" s="145" t="str">
        <f t="shared" ref="AJ73:AJ92" si="11">IF(AD73="","",IF(OR(AD73=100%),"CUMPLIDA","PENDIENTE"))</f>
        <v>PENDIENTE</v>
      </c>
      <c r="AK73" s="134"/>
      <c r="AL73" s="134"/>
      <c r="AM73" s="134"/>
    </row>
    <row r="74" spans="1:39" s="19" customFormat="1" ht="102" x14ac:dyDescent="0.2">
      <c r="A74" s="28">
        <v>438</v>
      </c>
      <c r="B74" s="51">
        <v>44460</v>
      </c>
      <c r="C74" s="52" t="s">
        <v>171</v>
      </c>
      <c r="D74" s="52" t="s">
        <v>598</v>
      </c>
      <c r="E74" s="51">
        <v>44460</v>
      </c>
      <c r="F74" s="53" t="s">
        <v>614</v>
      </c>
      <c r="G74" s="99" t="s">
        <v>615</v>
      </c>
      <c r="H74" s="34" t="s">
        <v>180</v>
      </c>
      <c r="I74" s="99" t="s">
        <v>616</v>
      </c>
      <c r="J74" s="99" t="s">
        <v>626</v>
      </c>
      <c r="K74" s="159">
        <v>6</v>
      </c>
      <c r="L74" s="52" t="s">
        <v>18</v>
      </c>
      <c r="M74" s="61" t="s">
        <v>367</v>
      </c>
      <c r="N74" s="71">
        <v>1</v>
      </c>
      <c r="O74" s="51">
        <v>44562</v>
      </c>
      <c r="P74" s="51">
        <v>44956</v>
      </c>
      <c r="Q74" s="52" t="s">
        <v>62</v>
      </c>
      <c r="R74" s="52" t="s">
        <v>602</v>
      </c>
      <c r="S74" s="53" t="s">
        <v>603</v>
      </c>
      <c r="T74" s="34" t="s">
        <v>205</v>
      </c>
      <c r="U74" s="112"/>
      <c r="V74" s="112"/>
      <c r="W74" s="121"/>
      <c r="X74" s="112"/>
      <c r="Y74" s="112"/>
      <c r="Z74" s="129"/>
      <c r="AA74" s="132">
        <v>44681</v>
      </c>
      <c r="AB74" s="99" t="s">
        <v>777</v>
      </c>
      <c r="AC74" s="134">
        <v>2</v>
      </c>
      <c r="AD74" s="171">
        <f t="shared" si="7"/>
        <v>0.33333333333333331</v>
      </c>
      <c r="AE74" s="91" t="b">
        <f t="shared" si="8"/>
        <v>0</v>
      </c>
      <c r="AF74" s="91" t="str">
        <f t="shared" si="9"/>
        <v>EN PROCESO</v>
      </c>
      <c r="AG74" s="91" t="str">
        <f t="shared" si="10"/>
        <v>EN PROCESO</v>
      </c>
      <c r="AH74" s="199" t="s">
        <v>792</v>
      </c>
      <c r="AI74" s="134" t="s">
        <v>440</v>
      </c>
      <c r="AJ74" s="145" t="str">
        <f t="shared" si="11"/>
        <v>PENDIENTE</v>
      </c>
      <c r="AK74" s="134"/>
      <c r="AL74" s="134"/>
      <c r="AM74" s="134"/>
    </row>
    <row r="75" spans="1:39" s="19" customFormat="1" ht="71.400000000000006" x14ac:dyDescent="0.2">
      <c r="A75" s="28">
        <v>439</v>
      </c>
      <c r="B75" s="51">
        <v>44460</v>
      </c>
      <c r="C75" s="52" t="s">
        <v>171</v>
      </c>
      <c r="D75" s="52" t="s">
        <v>598</v>
      </c>
      <c r="E75" s="51">
        <v>44460</v>
      </c>
      <c r="F75" s="53">
        <v>4</v>
      </c>
      <c r="G75" s="99" t="s">
        <v>617</v>
      </c>
      <c r="H75" s="34" t="s">
        <v>180</v>
      </c>
      <c r="I75" s="99" t="s">
        <v>618</v>
      </c>
      <c r="J75" s="99" t="s">
        <v>619</v>
      </c>
      <c r="K75" s="159">
        <v>4</v>
      </c>
      <c r="L75" s="52" t="s">
        <v>18</v>
      </c>
      <c r="M75" s="61" t="s">
        <v>367</v>
      </c>
      <c r="N75" s="71">
        <v>1</v>
      </c>
      <c r="O75" s="51">
        <v>44562</v>
      </c>
      <c r="P75" s="51">
        <v>44743</v>
      </c>
      <c r="Q75" s="52" t="s">
        <v>62</v>
      </c>
      <c r="R75" s="52" t="s">
        <v>602</v>
      </c>
      <c r="S75" s="53" t="s">
        <v>603</v>
      </c>
      <c r="T75" s="34" t="s">
        <v>205</v>
      </c>
      <c r="U75" s="112"/>
      <c r="V75" s="112"/>
      <c r="W75" s="121"/>
      <c r="X75" s="112"/>
      <c r="Y75" s="112"/>
      <c r="Z75" s="129"/>
      <c r="AA75" s="132">
        <v>44681</v>
      </c>
      <c r="AB75" s="99" t="s">
        <v>729</v>
      </c>
      <c r="AC75" s="134">
        <v>0</v>
      </c>
      <c r="AD75" s="171">
        <f t="shared" si="7"/>
        <v>0</v>
      </c>
      <c r="AE75" s="91" t="b">
        <f t="shared" si="8"/>
        <v>0</v>
      </c>
      <c r="AF75" s="91" t="str">
        <f t="shared" si="9"/>
        <v>SIN INICIAR</v>
      </c>
      <c r="AG75" s="91" t="str">
        <f t="shared" si="10"/>
        <v>SIN INICIAR</v>
      </c>
      <c r="AH75" s="197" t="s">
        <v>776</v>
      </c>
      <c r="AI75" s="134" t="s">
        <v>440</v>
      </c>
      <c r="AJ75" s="145" t="str">
        <f t="shared" si="11"/>
        <v>PENDIENTE</v>
      </c>
      <c r="AK75" s="134"/>
      <c r="AL75" s="134"/>
      <c r="AM75" s="134"/>
    </row>
    <row r="76" spans="1:39" s="19" customFormat="1" ht="71.400000000000006" x14ac:dyDescent="0.2">
      <c r="A76" s="28">
        <v>440</v>
      </c>
      <c r="B76" s="51">
        <v>44460</v>
      </c>
      <c r="C76" s="52" t="s">
        <v>171</v>
      </c>
      <c r="D76" s="52" t="s">
        <v>598</v>
      </c>
      <c r="E76" s="51">
        <v>44460</v>
      </c>
      <c r="F76" s="53">
        <v>6</v>
      </c>
      <c r="G76" s="99" t="s">
        <v>620</v>
      </c>
      <c r="H76" s="34" t="s">
        <v>180</v>
      </c>
      <c r="I76" s="167" t="s">
        <v>621</v>
      </c>
      <c r="J76" s="99" t="s">
        <v>622</v>
      </c>
      <c r="K76" s="159">
        <v>5</v>
      </c>
      <c r="L76" s="52" t="s">
        <v>18</v>
      </c>
      <c r="M76" s="61" t="s">
        <v>367</v>
      </c>
      <c r="N76" s="71">
        <v>1</v>
      </c>
      <c r="O76" s="51">
        <v>44562</v>
      </c>
      <c r="P76" s="51">
        <v>44956</v>
      </c>
      <c r="Q76" s="52" t="s">
        <v>62</v>
      </c>
      <c r="R76" s="52" t="s">
        <v>602</v>
      </c>
      <c r="S76" s="53" t="s">
        <v>603</v>
      </c>
      <c r="T76" s="34" t="s">
        <v>205</v>
      </c>
      <c r="U76" s="112"/>
      <c r="V76" s="112"/>
      <c r="W76" s="121"/>
      <c r="X76" s="112"/>
      <c r="Y76" s="112"/>
      <c r="Z76" s="129"/>
      <c r="AA76" s="132">
        <v>44681</v>
      </c>
      <c r="AB76" s="99" t="s">
        <v>779</v>
      </c>
      <c r="AC76" s="134">
        <v>0</v>
      </c>
      <c r="AD76" s="171">
        <f t="shared" si="7"/>
        <v>0</v>
      </c>
      <c r="AE76" s="91" t="b">
        <f t="shared" si="8"/>
        <v>0</v>
      </c>
      <c r="AF76" s="91" t="str">
        <f t="shared" si="9"/>
        <v>SIN INICIAR</v>
      </c>
      <c r="AG76" s="91" t="str">
        <f t="shared" si="10"/>
        <v>SIN INICIAR</v>
      </c>
      <c r="AH76" s="199" t="s">
        <v>781</v>
      </c>
      <c r="AI76" s="134" t="s">
        <v>440</v>
      </c>
      <c r="AJ76" s="145" t="str">
        <f t="shared" si="11"/>
        <v>PENDIENTE</v>
      </c>
      <c r="AK76" s="134"/>
      <c r="AL76" s="134"/>
      <c r="AM76" s="134"/>
    </row>
    <row r="77" spans="1:39" s="19" customFormat="1" ht="71.400000000000006" x14ac:dyDescent="0.2">
      <c r="A77" s="28">
        <v>441</v>
      </c>
      <c r="B77" s="51">
        <v>44460</v>
      </c>
      <c r="C77" s="52" t="s">
        <v>171</v>
      </c>
      <c r="D77" s="52" t="s">
        <v>598</v>
      </c>
      <c r="E77" s="51">
        <v>44460</v>
      </c>
      <c r="F77" s="53">
        <v>7</v>
      </c>
      <c r="G77" s="99" t="s">
        <v>623</v>
      </c>
      <c r="H77" s="34" t="s">
        <v>180</v>
      </c>
      <c r="I77" s="99" t="s">
        <v>624</v>
      </c>
      <c r="J77" s="99" t="s">
        <v>625</v>
      </c>
      <c r="K77" s="159">
        <v>1</v>
      </c>
      <c r="L77" s="52" t="s">
        <v>183</v>
      </c>
      <c r="M77" s="61" t="s">
        <v>367</v>
      </c>
      <c r="N77" s="71">
        <v>1</v>
      </c>
      <c r="O77" s="51">
        <v>44562</v>
      </c>
      <c r="P77" s="51">
        <v>44591</v>
      </c>
      <c r="Q77" s="52" t="s">
        <v>62</v>
      </c>
      <c r="R77" s="52" t="s">
        <v>602</v>
      </c>
      <c r="S77" s="53" t="s">
        <v>603</v>
      </c>
      <c r="T77" s="34" t="s">
        <v>205</v>
      </c>
      <c r="U77" s="112"/>
      <c r="V77" s="112"/>
      <c r="W77" s="121"/>
      <c r="X77" s="112"/>
      <c r="Y77" s="112"/>
      <c r="Z77" s="129"/>
      <c r="AA77" s="132">
        <v>44681</v>
      </c>
      <c r="AB77" s="99" t="s">
        <v>778</v>
      </c>
      <c r="AC77" s="134">
        <v>1</v>
      </c>
      <c r="AD77" s="171">
        <f t="shared" si="7"/>
        <v>1</v>
      </c>
      <c r="AE77" s="91" t="b">
        <f>IF(AC77="","",IF(AA77&lt;P77,IF(AD77&lt;100%,"INCUMPLIDA",IF(AD77=100%,"TERMINADA EXTEMPORÁNEA"))))</f>
        <v>0</v>
      </c>
      <c r="AF77" s="91" t="str">
        <f>IF(AC77="","",IF(AA77&gt;P77,IF(AD77=0%,"SIN INICIAR",IF(AD77=100%,"TERMINADA",IF(AD77&gt;0%,"EN PROCESO")))))</f>
        <v>TERMINADA</v>
      </c>
      <c r="AG77" s="91" t="str">
        <f>IF(AC77="","",IF(AA77&lt;P77,AE77,IF(AA77&gt;P77,AF77)))</f>
        <v>TERMINADA</v>
      </c>
      <c r="AH77" s="199" t="s">
        <v>787</v>
      </c>
      <c r="AI77" s="134" t="s">
        <v>440</v>
      </c>
      <c r="AJ77" s="145" t="str">
        <f t="shared" si="11"/>
        <v>CUMPLIDA</v>
      </c>
      <c r="AK77" s="34" t="s">
        <v>780</v>
      </c>
      <c r="AL77" s="134" t="s">
        <v>103</v>
      </c>
      <c r="AM77" s="134" t="s">
        <v>782</v>
      </c>
    </row>
    <row r="78" spans="1:39" s="19" customFormat="1" ht="163.19999999999999" x14ac:dyDescent="0.2">
      <c r="A78" s="28">
        <v>442</v>
      </c>
      <c r="B78" s="62">
        <v>44489</v>
      </c>
      <c r="C78" s="63" t="s">
        <v>171</v>
      </c>
      <c r="D78" s="63" t="s">
        <v>552</v>
      </c>
      <c r="E78" s="62">
        <v>44489</v>
      </c>
      <c r="F78" s="65">
        <v>1</v>
      </c>
      <c r="G78" s="42" t="s">
        <v>553</v>
      </c>
      <c r="H78" s="41" t="s">
        <v>554</v>
      </c>
      <c r="I78" s="42" t="s">
        <v>555</v>
      </c>
      <c r="J78" s="42" t="s">
        <v>556</v>
      </c>
      <c r="K78" s="162">
        <v>2</v>
      </c>
      <c r="L78" s="63" t="s">
        <v>216</v>
      </c>
      <c r="M78" s="70" t="s">
        <v>557</v>
      </c>
      <c r="N78" s="69">
        <v>1</v>
      </c>
      <c r="O78" s="62">
        <v>44531</v>
      </c>
      <c r="P78" s="62">
        <v>44896</v>
      </c>
      <c r="Q78" s="63" t="s">
        <v>61</v>
      </c>
      <c r="R78" s="67" t="s">
        <v>64</v>
      </c>
      <c r="S78" s="149" t="s">
        <v>43</v>
      </c>
      <c r="T78" s="41" t="s">
        <v>205</v>
      </c>
      <c r="U78" s="186"/>
      <c r="V78" s="93"/>
      <c r="W78" s="187"/>
      <c r="X78" s="93"/>
      <c r="Y78" s="93"/>
      <c r="Z78" s="188"/>
      <c r="AA78" s="132">
        <v>44681</v>
      </c>
      <c r="AB78" s="184" t="s">
        <v>700</v>
      </c>
      <c r="AC78" s="134">
        <v>0.5</v>
      </c>
      <c r="AD78" s="171">
        <f t="shared" si="7"/>
        <v>0.25</v>
      </c>
      <c r="AE78" s="91" t="b">
        <f t="shared" si="8"/>
        <v>0</v>
      </c>
      <c r="AF78" s="91" t="str">
        <f t="shared" si="9"/>
        <v>EN PROCESO</v>
      </c>
      <c r="AG78" s="91" t="str">
        <f t="shared" si="10"/>
        <v>EN PROCESO</v>
      </c>
      <c r="AH78" s="100" t="s">
        <v>701</v>
      </c>
      <c r="AI78" s="134" t="s">
        <v>438</v>
      </c>
      <c r="AJ78" s="145" t="str">
        <f t="shared" si="11"/>
        <v>PENDIENTE</v>
      </c>
      <c r="AK78" s="134"/>
      <c r="AL78" s="134"/>
      <c r="AM78" s="134"/>
    </row>
    <row r="79" spans="1:39" s="19" customFormat="1" ht="40.799999999999997" x14ac:dyDescent="0.2">
      <c r="A79" s="28">
        <v>443</v>
      </c>
      <c r="B79" s="62">
        <v>44489</v>
      </c>
      <c r="C79" s="63" t="s">
        <v>171</v>
      </c>
      <c r="D79" s="63" t="s">
        <v>552</v>
      </c>
      <c r="E79" s="62">
        <v>44489</v>
      </c>
      <c r="F79" s="65">
        <v>2</v>
      </c>
      <c r="G79" s="68" t="s">
        <v>558</v>
      </c>
      <c r="H79" s="41" t="s">
        <v>554</v>
      </c>
      <c r="I79" s="42" t="s">
        <v>559</v>
      </c>
      <c r="J79" s="42" t="s">
        <v>560</v>
      </c>
      <c r="K79" s="156">
        <v>1</v>
      </c>
      <c r="L79" s="63" t="s">
        <v>216</v>
      </c>
      <c r="M79" s="42" t="s">
        <v>561</v>
      </c>
      <c r="N79" s="69">
        <v>1</v>
      </c>
      <c r="O79" s="62">
        <v>44531</v>
      </c>
      <c r="P79" s="62">
        <v>44896</v>
      </c>
      <c r="Q79" s="63" t="s">
        <v>61</v>
      </c>
      <c r="R79" s="67" t="s">
        <v>64</v>
      </c>
      <c r="S79" s="149" t="s">
        <v>43</v>
      </c>
      <c r="T79" s="41" t="s">
        <v>205</v>
      </c>
      <c r="U79" s="113"/>
      <c r="V79" s="112"/>
      <c r="W79" s="121"/>
      <c r="X79" s="112"/>
      <c r="Y79" s="112"/>
      <c r="Z79" s="129"/>
      <c r="AA79" s="132">
        <v>44681</v>
      </c>
      <c r="AB79" s="189" t="s">
        <v>702</v>
      </c>
      <c r="AC79" s="134">
        <v>0.3</v>
      </c>
      <c r="AD79" s="171">
        <f t="shared" si="7"/>
        <v>0.3</v>
      </c>
      <c r="AE79" s="91" t="b">
        <f t="shared" si="8"/>
        <v>0</v>
      </c>
      <c r="AF79" s="91" t="str">
        <f t="shared" si="9"/>
        <v>EN PROCESO</v>
      </c>
      <c r="AG79" s="91" t="str">
        <f t="shared" si="10"/>
        <v>EN PROCESO</v>
      </c>
      <c r="AH79" s="100" t="s">
        <v>708</v>
      </c>
      <c r="AI79" s="134" t="s">
        <v>438</v>
      </c>
      <c r="AJ79" s="145" t="str">
        <f t="shared" si="11"/>
        <v>PENDIENTE</v>
      </c>
      <c r="AK79" s="134"/>
      <c r="AL79" s="134"/>
      <c r="AM79" s="134"/>
    </row>
    <row r="80" spans="1:39" s="19" customFormat="1" ht="122.4" x14ac:dyDescent="0.2">
      <c r="A80" s="28">
        <v>444</v>
      </c>
      <c r="B80" s="62">
        <v>44489</v>
      </c>
      <c r="C80" s="63" t="s">
        <v>171</v>
      </c>
      <c r="D80" s="63" t="s">
        <v>552</v>
      </c>
      <c r="E80" s="62">
        <v>44489</v>
      </c>
      <c r="F80" s="65">
        <v>3</v>
      </c>
      <c r="G80" s="68" t="s">
        <v>562</v>
      </c>
      <c r="H80" s="41" t="s">
        <v>554</v>
      </c>
      <c r="I80" s="42" t="s">
        <v>563</v>
      </c>
      <c r="J80" s="42" t="s">
        <v>564</v>
      </c>
      <c r="K80" s="156">
        <v>1</v>
      </c>
      <c r="L80" s="63" t="s">
        <v>18</v>
      </c>
      <c r="M80" s="42" t="s">
        <v>565</v>
      </c>
      <c r="N80" s="69">
        <v>1</v>
      </c>
      <c r="O80" s="62">
        <v>44531</v>
      </c>
      <c r="P80" s="62">
        <v>44896</v>
      </c>
      <c r="Q80" s="63" t="s">
        <v>61</v>
      </c>
      <c r="R80" s="67" t="s">
        <v>64</v>
      </c>
      <c r="S80" s="149" t="s">
        <v>43</v>
      </c>
      <c r="T80" s="41" t="s">
        <v>205</v>
      </c>
      <c r="U80" s="113"/>
      <c r="V80" s="112"/>
      <c r="W80" s="121"/>
      <c r="X80" s="112"/>
      <c r="Y80" s="112"/>
      <c r="Z80" s="129"/>
      <c r="AA80" s="132">
        <v>44681</v>
      </c>
      <c r="AB80" s="190" t="s">
        <v>703</v>
      </c>
      <c r="AC80" s="134">
        <v>1</v>
      </c>
      <c r="AD80" s="171">
        <f t="shared" si="7"/>
        <v>1</v>
      </c>
      <c r="AE80" s="91" t="b">
        <f t="shared" si="8"/>
        <v>0</v>
      </c>
      <c r="AF80" s="91" t="str">
        <f t="shared" si="9"/>
        <v>TERMINADA</v>
      </c>
      <c r="AG80" s="91" t="str">
        <f t="shared" si="10"/>
        <v>TERMINADA</v>
      </c>
      <c r="AH80" s="100" t="s">
        <v>806</v>
      </c>
      <c r="AI80" s="134" t="s">
        <v>438</v>
      </c>
      <c r="AJ80" s="145" t="str">
        <f t="shared" si="11"/>
        <v>CUMPLIDA</v>
      </c>
      <c r="AK80" s="185" t="s">
        <v>674</v>
      </c>
      <c r="AL80" s="134" t="s">
        <v>109</v>
      </c>
      <c r="AM80" s="134" t="s">
        <v>782</v>
      </c>
    </row>
    <row r="81" spans="1:39" s="19" customFormat="1" ht="346.8" x14ac:dyDescent="0.2">
      <c r="A81" s="28">
        <v>445</v>
      </c>
      <c r="B81" s="62">
        <v>44489</v>
      </c>
      <c r="C81" s="63" t="s">
        <v>171</v>
      </c>
      <c r="D81" s="63" t="s">
        <v>552</v>
      </c>
      <c r="E81" s="62">
        <v>44489</v>
      </c>
      <c r="F81" s="65">
        <v>4</v>
      </c>
      <c r="G81" s="42" t="s">
        <v>566</v>
      </c>
      <c r="H81" s="41" t="s">
        <v>554</v>
      </c>
      <c r="I81" s="42" t="s">
        <v>567</v>
      </c>
      <c r="J81" s="42" t="s">
        <v>568</v>
      </c>
      <c r="K81" s="156">
        <v>3</v>
      </c>
      <c r="L81" s="63" t="s">
        <v>216</v>
      </c>
      <c r="M81" s="42" t="s">
        <v>569</v>
      </c>
      <c r="N81" s="69">
        <v>1</v>
      </c>
      <c r="O81" s="62">
        <v>44531</v>
      </c>
      <c r="P81" s="62">
        <v>44896</v>
      </c>
      <c r="Q81" s="63" t="s">
        <v>61</v>
      </c>
      <c r="R81" s="67" t="s">
        <v>64</v>
      </c>
      <c r="S81" s="149" t="s">
        <v>43</v>
      </c>
      <c r="T81" s="41" t="s">
        <v>212</v>
      </c>
      <c r="U81" s="113"/>
      <c r="V81" s="112"/>
      <c r="W81" s="121"/>
      <c r="X81" s="112"/>
      <c r="Y81" s="112"/>
      <c r="Z81" s="129"/>
      <c r="AA81" s="132">
        <v>44681</v>
      </c>
      <c r="AB81" s="191" t="s">
        <v>704</v>
      </c>
      <c r="AC81" s="134">
        <v>0.3</v>
      </c>
      <c r="AD81" s="171">
        <f t="shared" si="7"/>
        <v>9.9999999999999992E-2</v>
      </c>
      <c r="AE81" s="91" t="b">
        <f t="shared" si="8"/>
        <v>0</v>
      </c>
      <c r="AF81" s="91" t="str">
        <f t="shared" si="9"/>
        <v>EN PROCESO</v>
      </c>
      <c r="AG81" s="91" t="str">
        <f t="shared" si="10"/>
        <v>EN PROCESO</v>
      </c>
      <c r="AH81" s="100" t="s">
        <v>709</v>
      </c>
      <c r="AI81" s="134" t="s">
        <v>438</v>
      </c>
      <c r="AJ81" s="145" t="str">
        <f t="shared" si="11"/>
        <v>PENDIENTE</v>
      </c>
      <c r="AK81" s="134"/>
      <c r="AL81" s="134"/>
      <c r="AM81" s="134"/>
    </row>
    <row r="82" spans="1:39" s="19" customFormat="1" ht="61.2" x14ac:dyDescent="0.2">
      <c r="A82" s="28">
        <v>446</v>
      </c>
      <c r="B82" s="62">
        <v>44489</v>
      </c>
      <c r="C82" s="63" t="s">
        <v>171</v>
      </c>
      <c r="D82" s="63" t="s">
        <v>552</v>
      </c>
      <c r="E82" s="62">
        <v>44489</v>
      </c>
      <c r="F82" s="65">
        <v>5</v>
      </c>
      <c r="G82" s="68" t="s">
        <v>570</v>
      </c>
      <c r="H82" s="41" t="s">
        <v>554</v>
      </c>
      <c r="I82" s="42" t="s">
        <v>571</v>
      </c>
      <c r="J82" s="42" t="s">
        <v>572</v>
      </c>
      <c r="K82" s="156">
        <v>2</v>
      </c>
      <c r="L82" s="63" t="s">
        <v>216</v>
      </c>
      <c r="M82" s="42" t="s">
        <v>573</v>
      </c>
      <c r="N82" s="69">
        <v>1</v>
      </c>
      <c r="O82" s="62">
        <v>44531</v>
      </c>
      <c r="P82" s="62">
        <v>44896</v>
      </c>
      <c r="Q82" s="63" t="s">
        <v>61</v>
      </c>
      <c r="R82" s="67" t="s">
        <v>64</v>
      </c>
      <c r="S82" s="149" t="s">
        <v>43</v>
      </c>
      <c r="T82" s="41" t="s">
        <v>205</v>
      </c>
      <c r="U82" s="113"/>
      <c r="V82" s="112"/>
      <c r="W82" s="121"/>
      <c r="X82" s="112"/>
      <c r="Y82" s="112"/>
      <c r="Z82" s="129"/>
      <c r="AA82" s="132">
        <v>44681</v>
      </c>
      <c r="AB82" s="192" t="s">
        <v>705</v>
      </c>
      <c r="AC82" s="134">
        <v>0.3</v>
      </c>
      <c r="AD82" s="171">
        <f t="shared" si="7"/>
        <v>0.15</v>
      </c>
      <c r="AE82" s="91" t="b">
        <f t="shared" si="8"/>
        <v>0</v>
      </c>
      <c r="AF82" s="91" t="str">
        <f t="shared" si="9"/>
        <v>EN PROCESO</v>
      </c>
      <c r="AG82" s="91" t="str">
        <f t="shared" si="10"/>
        <v>EN PROCESO</v>
      </c>
      <c r="AH82" s="100" t="s">
        <v>710</v>
      </c>
      <c r="AI82" s="134" t="s">
        <v>438</v>
      </c>
      <c r="AJ82" s="145" t="str">
        <f t="shared" si="11"/>
        <v>PENDIENTE</v>
      </c>
      <c r="AK82" s="134"/>
      <c r="AL82" s="134"/>
      <c r="AM82" s="134"/>
    </row>
    <row r="83" spans="1:39" s="19" customFormat="1" ht="40.799999999999997" x14ac:dyDescent="0.2">
      <c r="A83" s="28">
        <v>447</v>
      </c>
      <c r="B83" s="62">
        <v>44489</v>
      </c>
      <c r="C83" s="63" t="s">
        <v>171</v>
      </c>
      <c r="D83" s="63" t="s">
        <v>552</v>
      </c>
      <c r="E83" s="62">
        <v>44489</v>
      </c>
      <c r="F83" s="65">
        <v>6</v>
      </c>
      <c r="G83" s="68" t="s">
        <v>574</v>
      </c>
      <c r="H83" s="41" t="s">
        <v>554</v>
      </c>
      <c r="I83" s="42" t="s">
        <v>575</v>
      </c>
      <c r="J83" s="42" t="s">
        <v>576</v>
      </c>
      <c r="K83" s="156">
        <v>1</v>
      </c>
      <c r="L83" s="63" t="s">
        <v>216</v>
      </c>
      <c r="M83" s="42" t="s">
        <v>577</v>
      </c>
      <c r="N83" s="69">
        <v>1</v>
      </c>
      <c r="O83" s="62">
        <v>44531</v>
      </c>
      <c r="P83" s="62">
        <v>44896</v>
      </c>
      <c r="Q83" s="63" t="s">
        <v>61</v>
      </c>
      <c r="R83" s="67" t="s">
        <v>64</v>
      </c>
      <c r="S83" s="149" t="s">
        <v>43</v>
      </c>
      <c r="T83" s="41" t="s">
        <v>205</v>
      </c>
      <c r="U83" s="113"/>
      <c r="V83" s="112"/>
      <c r="W83" s="121"/>
      <c r="X83" s="112"/>
      <c r="Y83" s="112"/>
      <c r="Z83" s="129"/>
      <c r="AA83" s="132">
        <v>44681</v>
      </c>
      <c r="AB83" s="182" t="s">
        <v>706</v>
      </c>
      <c r="AC83" s="134">
        <v>0</v>
      </c>
      <c r="AD83" s="171">
        <f t="shared" si="7"/>
        <v>0</v>
      </c>
      <c r="AE83" s="91" t="b">
        <f t="shared" si="8"/>
        <v>0</v>
      </c>
      <c r="AF83" s="91" t="str">
        <f t="shared" si="9"/>
        <v>SIN INICIAR</v>
      </c>
      <c r="AG83" s="91" t="str">
        <f t="shared" si="10"/>
        <v>SIN INICIAR</v>
      </c>
      <c r="AH83" s="100" t="s">
        <v>711</v>
      </c>
      <c r="AI83" s="134" t="s">
        <v>438</v>
      </c>
      <c r="AJ83" s="145" t="str">
        <f t="shared" si="11"/>
        <v>PENDIENTE</v>
      </c>
      <c r="AK83" s="134"/>
      <c r="AL83" s="134"/>
      <c r="AM83" s="134"/>
    </row>
    <row r="84" spans="1:39" s="19" customFormat="1" ht="173.4" x14ac:dyDescent="0.2">
      <c r="A84" s="28">
        <v>448</v>
      </c>
      <c r="B84" s="62">
        <v>44489</v>
      </c>
      <c r="C84" s="63" t="s">
        <v>171</v>
      </c>
      <c r="D84" s="63" t="s">
        <v>552</v>
      </c>
      <c r="E84" s="62">
        <v>44489</v>
      </c>
      <c r="F84" s="65">
        <v>7</v>
      </c>
      <c r="G84" s="42" t="s">
        <v>578</v>
      </c>
      <c r="H84" s="41" t="s">
        <v>554</v>
      </c>
      <c r="I84" s="42" t="s">
        <v>579</v>
      </c>
      <c r="J84" s="42" t="s">
        <v>580</v>
      </c>
      <c r="K84" s="156">
        <v>3</v>
      </c>
      <c r="L84" s="63" t="s">
        <v>216</v>
      </c>
      <c r="M84" s="42" t="s">
        <v>581</v>
      </c>
      <c r="N84" s="69">
        <v>1</v>
      </c>
      <c r="O84" s="62">
        <v>44531</v>
      </c>
      <c r="P84" s="62">
        <v>44896</v>
      </c>
      <c r="Q84" s="63" t="s">
        <v>61</v>
      </c>
      <c r="R84" s="67" t="s">
        <v>64</v>
      </c>
      <c r="S84" s="149" t="s">
        <v>43</v>
      </c>
      <c r="T84" s="41" t="s">
        <v>212</v>
      </c>
      <c r="U84" s="113"/>
      <c r="V84" s="112"/>
      <c r="W84" s="121"/>
      <c r="X84" s="112"/>
      <c r="Y84" s="112"/>
      <c r="Z84" s="129"/>
      <c r="AA84" s="132">
        <v>44681</v>
      </c>
      <c r="AB84" s="99" t="s">
        <v>707</v>
      </c>
      <c r="AC84" s="134">
        <v>1</v>
      </c>
      <c r="AD84" s="171">
        <f t="shared" si="7"/>
        <v>0.33333333333333331</v>
      </c>
      <c r="AE84" s="91" t="b">
        <f t="shared" si="8"/>
        <v>0</v>
      </c>
      <c r="AF84" s="91" t="str">
        <f t="shared" si="9"/>
        <v>EN PROCESO</v>
      </c>
      <c r="AG84" s="91" t="str">
        <f t="shared" si="10"/>
        <v>EN PROCESO</v>
      </c>
      <c r="AH84" s="100" t="s">
        <v>712</v>
      </c>
      <c r="AI84" s="134" t="s">
        <v>438</v>
      </c>
      <c r="AJ84" s="145" t="str">
        <f t="shared" si="11"/>
        <v>PENDIENTE</v>
      </c>
      <c r="AK84" s="134"/>
      <c r="AL84" s="134"/>
      <c r="AM84" s="134"/>
    </row>
    <row r="85" spans="1:39" s="19" customFormat="1" ht="122.4" x14ac:dyDescent="0.2">
      <c r="A85" s="28">
        <v>449</v>
      </c>
      <c r="B85" s="62">
        <v>44489</v>
      </c>
      <c r="C85" s="63" t="s">
        <v>171</v>
      </c>
      <c r="D85" s="63" t="s">
        <v>552</v>
      </c>
      <c r="E85" s="62">
        <v>44489</v>
      </c>
      <c r="F85" s="65">
        <v>8</v>
      </c>
      <c r="G85" s="68" t="s">
        <v>582</v>
      </c>
      <c r="H85" s="41" t="s">
        <v>583</v>
      </c>
      <c r="I85" s="81" t="s">
        <v>584</v>
      </c>
      <c r="J85" s="81" t="s">
        <v>585</v>
      </c>
      <c r="K85" s="156">
        <v>1</v>
      </c>
      <c r="L85" s="63" t="s">
        <v>19</v>
      </c>
      <c r="M85" s="42" t="s">
        <v>586</v>
      </c>
      <c r="N85" s="69">
        <v>1</v>
      </c>
      <c r="O85" s="62">
        <v>44515</v>
      </c>
      <c r="P85" s="62">
        <v>44880</v>
      </c>
      <c r="Q85" s="58" t="s">
        <v>57</v>
      </c>
      <c r="R85" s="57" t="s">
        <v>39</v>
      </c>
      <c r="S85" s="148" t="s">
        <v>111</v>
      </c>
      <c r="T85" s="41" t="s">
        <v>205</v>
      </c>
      <c r="U85" s="113"/>
      <c r="V85" s="112"/>
      <c r="W85" s="121"/>
      <c r="X85" s="112"/>
      <c r="Y85" s="112"/>
      <c r="Z85" s="129"/>
      <c r="AA85" s="132">
        <v>44681</v>
      </c>
      <c r="AB85" s="184" t="s">
        <v>686</v>
      </c>
      <c r="AC85" s="134">
        <v>0.5</v>
      </c>
      <c r="AD85" s="171">
        <f t="shared" si="7"/>
        <v>0.5</v>
      </c>
      <c r="AE85" s="91" t="b">
        <f t="shared" si="8"/>
        <v>0</v>
      </c>
      <c r="AF85" s="91" t="str">
        <f t="shared" si="9"/>
        <v>EN PROCESO</v>
      </c>
      <c r="AG85" s="91" t="str">
        <f t="shared" si="10"/>
        <v>EN PROCESO</v>
      </c>
      <c r="AH85" s="199" t="s">
        <v>687</v>
      </c>
      <c r="AI85" s="134" t="s">
        <v>440</v>
      </c>
      <c r="AJ85" s="145" t="str">
        <f t="shared" si="11"/>
        <v>PENDIENTE</v>
      </c>
      <c r="AK85" s="134"/>
      <c r="AL85" s="134"/>
      <c r="AM85" s="134"/>
    </row>
    <row r="86" spans="1:39" s="19" customFormat="1" ht="51" x14ac:dyDescent="0.2">
      <c r="A86" s="28">
        <v>450</v>
      </c>
      <c r="B86" s="62">
        <v>44489</v>
      </c>
      <c r="C86" s="63" t="s">
        <v>171</v>
      </c>
      <c r="D86" s="63" t="s">
        <v>552</v>
      </c>
      <c r="E86" s="62">
        <v>44489</v>
      </c>
      <c r="F86" s="65">
        <v>9</v>
      </c>
      <c r="G86" s="68" t="s">
        <v>587</v>
      </c>
      <c r="H86" s="41" t="s">
        <v>554</v>
      </c>
      <c r="I86" s="42" t="s">
        <v>588</v>
      </c>
      <c r="J86" s="42" t="s">
        <v>589</v>
      </c>
      <c r="K86" s="156">
        <v>2</v>
      </c>
      <c r="L86" s="63" t="s">
        <v>216</v>
      </c>
      <c r="M86" s="42" t="s">
        <v>590</v>
      </c>
      <c r="N86" s="69">
        <v>1</v>
      </c>
      <c r="O86" s="62">
        <v>44531</v>
      </c>
      <c r="P86" s="62">
        <v>44896</v>
      </c>
      <c r="Q86" s="63" t="s">
        <v>61</v>
      </c>
      <c r="R86" s="67" t="s">
        <v>64</v>
      </c>
      <c r="S86" s="149" t="s">
        <v>43</v>
      </c>
      <c r="T86" s="41" t="s">
        <v>205</v>
      </c>
      <c r="U86" s="113"/>
      <c r="V86" s="112"/>
      <c r="W86" s="121"/>
      <c r="X86" s="112"/>
      <c r="Y86" s="112"/>
      <c r="Z86" s="129"/>
      <c r="AA86" s="132">
        <v>44681</v>
      </c>
      <c r="AB86" s="189" t="s">
        <v>713</v>
      </c>
      <c r="AC86" s="134">
        <v>0.5</v>
      </c>
      <c r="AD86" s="171">
        <f t="shared" si="7"/>
        <v>0.25</v>
      </c>
      <c r="AE86" s="91" t="b">
        <f t="shared" si="8"/>
        <v>0</v>
      </c>
      <c r="AF86" s="91" t="str">
        <f t="shared" si="9"/>
        <v>EN PROCESO</v>
      </c>
      <c r="AG86" s="91" t="str">
        <f t="shared" si="10"/>
        <v>EN PROCESO</v>
      </c>
      <c r="AH86" s="100" t="s">
        <v>714</v>
      </c>
      <c r="AI86" s="134" t="s">
        <v>438</v>
      </c>
      <c r="AJ86" s="145" t="str">
        <f t="shared" si="11"/>
        <v>PENDIENTE</v>
      </c>
      <c r="AK86" s="134"/>
      <c r="AL86" s="134"/>
      <c r="AM86" s="134"/>
    </row>
    <row r="87" spans="1:39" s="19" customFormat="1" ht="40.799999999999997" x14ac:dyDescent="0.2">
      <c r="A87" s="28">
        <v>451</v>
      </c>
      <c r="B87" s="62">
        <v>44489</v>
      </c>
      <c r="C87" s="63" t="s">
        <v>171</v>
      </c>
      <c r="D87" s="63" t="s">
        <v>552</v>
      </c>
      <c r="E87" s="62">
        <v>44489</v>
      </c>
      <c r="F87" s="65">
        <v>10</v>
      </c>
      <c r="G87" s="68" t="s">
        <v>591</v>
      </c>
      <c r="H87" s="41" t="s">
        <v>554</v>
      </c>
      <c r="I87" s="42" t="s">
        <v>592</v>
      </c>
      <c r="J87" s="42" t="s">
        <v>593</v>
      </c>
      <c r="K87" s="156">
        <v>1</v>
      </c>
      <c r="L87" s="63" t="s">
        <v>216</v>
      </c>
      <c r="M87" s="42" t="s">
        <v>590</v>
      </c>
      <c r="N87" s="69">
        <v>1</v>
      </c>
      <c r="O87" s="62">
        <v>44531</v>
      </c>
      <c r="P87" s="62">
        <v>44896</v>
      </c>
      <c r="Q87" s="63" t="s">
        <v>61</v>
      </c>
      <c r="R87" s="67" t="s">
        <v>64</v>
      </c>
      <c r="S87" s="67" t="s">
        <v>43</v>
      </c>
      <c r="T87" s="65" t="s">
        <v>205</v>
      </c>
      <c r="U87" s="113"/>
      <c r="V87" s="112"/>
      <c r="W87" s="121"/>
      <c r="X87" s="112"/>
      <c r="Y87" s="112"/>
      <c r="Z87" s="129"/>
      <c r="AA87" s="132">
        <v>44681</v>
      </c>
      <c r="AB87" s="184" t="s">
        <v>678</v>
      </c>
      <c r="AC87" s="134">
        <v>0</v>
      </c>
      <c r="AD87" s="171">
        <f t="shared" si="7"/>
        <v>0</v>
      </c>
      <c r="AE87" s="91" t="b">
        <f t="shared" si="8"/>
        <v>0</v>
      </c>
      <c r="AF87" s="91" t="str">
        <f t="shared" si="9"/>
        <v>SIN INICIAR</v>
      </c>
      <c r="AG87" s="91" t="str">
        <f t="shared" si="10"/>
        <v>SIN INICIAR</v>
      </c>
      <c r="AH87" s="100" t="s">
        <v>711</v>
      </c>
      <c r="AI87" s="134" t="s">
        <v>438</v>
      </c>
      <c r="AJ87" s="145" t="str">
        <f t="shared" si="11"/>
        <v>PENDIENTE</v>
      </c>
      <c r="AK87" s="134"/>
      <c r="AL87" s="134"/>
      <c r="AM87" s="134"/>
    </row>
    <row r="88" spans="1:39" s="19" customFormat="1" ht="193.8" x14ac:dyDescent="0.2">
      <c r="A88" s="28">
        <v>452</v>
      </c>
      <c r="B88" s="62">
        <v>44489</v>
      </c>
      <c r="C88" s="63" t="s">
        <v>171</v>
      </c>
      <c r="D88" s="63" t="s">
        <v>552</v>
      </c>
      <c r="E88" s="62">
        <v>44489</v>
      </c>
      <c r="F88" s="65">
        <v>11</v>
      </c>
      <c r="G88" s="42" t="s">
        <v>594</v>
      </c>
      <c r="H88" s="41" t="s">
        <v>595</v>
      </c>
      <c r="I88" s="42" t="s">
        <v>596</v>
      </c>
      <c r="J88" s="42" t="s">
        <v>597</v>
      </c>
      <c r="K88" s="156">
        <v>2</v>
      </c>
      <c r="L88" s="63" t="s">
        <v>216</v>
      </c>
      <c r="M88" s="42" t="s">
        <v>590</v>
      </c>
      <c r="N88" s="69">
        <v>1</v>
      </c>
      <c r="O88" s="62">
        <v>44531</v>
      </c>
      <c r="P88" s="62">
        <v>44896</v>
      </c>
      <c r="Q88" s="63" t="s">
        <v>595</v>
      </c>
      <c r="R88" s="67" t="s">
        <v>64</v>
      </c>
      <c r="S88" s="67" t="s">
        <v>43</v>
      </c>
      <c r="T88" s="65" t="s">
        <v>205</v>
      </c>
      <c r="U88" s="113"/>
      <c r="V88" s="112"/>
      <c r="W88" s="121"/>
      <c r="X88" s="112"/>
      <c r="Y88" s="112"/>
      <c r="Z88" s="129"/>
      <c r="AA88" s="132">
        <v>44681</v>
      </c>
      <c r="AB88" s="99" t="s">
        <v>715</v>
      </c>
      <c r="AC88" s="134">
        <v>3</v>
      </c>
      <c r="AD88" s="171">
        <f t="shared" si="7"/>
        <v>1</v>
      </c>
      <c r="AE88" s="91" t="b">
        <f t="shared" si="8"/>
        <v>0</v>
      </c>
      <c r="AF88" s="91" t="str">
        <f t="shared" si="9"/>
        <v>TERMINADA</v>
      </c>
      <c r="AG88" s="91" t="str">
        <f t="shared" si="10"/>
        <v>TERMINADA</v>
      </c>
      <c r="AH88" s="100" t="s">
        <v>716</v>
      </c>
      <c r="AI88" s="134" t="s">
        <v>438</v>
      </c>
      <c r="AJ88" s="145" t="str">
        <f t="shared" si="11"/>
        <v>CUMPLIDA</v>
      </c>
      <c r="AK88" s="34" t="s">
        <v>785</v>
      </c>
      <c r="AL88" s="134" t="s">
        <v>103</v>
      </c>
      <c r="AM88" s="134" t="s">
        <v>782</v>
      </c>
    </row>
    <row r="89" spans="1:39" ht="81.599999999999994" x14ac:dyDescent="0.25">
      <c r="A89" s="28">
        <v>453</v>
      </c>
      <c r="B89" s="62">
        <v>44530</v>
      </c>
      <c r="C89" s="63" t="s">
        <v>171</v>
      </c>
      <c r="D89" s="63" t="s">
        <v>534</v>
      </c>
      <c r="E89" s="62">
        <v>44522</v>
      </c>
      <c r="F89" s="65">
        <v>1</v>
      </c>
      <c r="G89" s="105" t="s">
        <v>550</v>
      </c>
      <c r="H89" s="41" t="s">
        <v>99</v>
      </c>
      <c r="I89" s="42" t="s">
        <v>535</v>
      </c>
      <c r="J89" s="42" t="s">
        <v>536</v>
      </c>
      <c r="K89" s="162">
        <v>1</v>
      </c>
      <c r="L89" s="63" t="s">
        <v>18</v>
      </c>
      <c r="M89" s="70" t="s">
        <v>537</v>
      </c>
      <c r="N89" s="69">
        <v>1</v>
      </c>
      <c r="O89" s="62">
        <v>44562</v>
      </c>
      <c r="P89" s="62">
        <v>44743</v>
      </c>
      <c r="Q89" s="63" t="s">
        <v>29</v>
      </c>
      <c r="R89" s="67" t="s">
        <v>48</v>
      </c>
      <c r="S89" s="67" t="s">
        <v>112</v>
      </c>
      <c r="T89" s="65" t="s">
        <v>205</v>
      </c>
      <c r="U89" s="114"/>
      <c r="V89" s="114"/>
      <c r="W89" s="122"/>
      <c r="X89" s="114"/>
      <c r="Y89" s="114"/>
      <c r="Z89" s="130"/>
      <c r="AA89" s="132">
        <v>44681</v>
      </c>
      <c r="AB89" s="99" t="s">
        <v>717</v>
      </c>
      <c r="AC89" s="134">
        <v>0.5</v>
      </c>
      <c r="AD89" s="171">
        <f t="shared" si="7"/>
        <v>0.5</v>
      </c>
      <c r="AE89" s="91" t="b">
        <f t="shared" si="8"/>
        <v>0</v>
      </c>
      <c r="AF89" s="91" t="str">
        <f t="shared" si="9"/>
        <v>EN PROCESO</v>
      </c>
      <c r="AG89" s="91" t="str">
        <f t="shared" si="10"/>
        <v>EN PROCESO</v>
      </c>
      <c r="AH89" s="100" t="s">
        <v>788</v>
      </c>
      <c r="AI89" s="134" t="s">
        <v>438</v>
      </c>
      <c r="AJ89" s="145" t="str">
        <f t="shared" si="11"/>
        <v>PENDIENTE</v>
      </c>
      <c r="AK89" s="134"/>
      <c r="AL89" s="134"/>
      <c r="AM89" s="134"/>
    </row>
    <row r="90" spans="1:39" ht="51" x14ac:dyDescent="0.25">
      <c r="A90" s="28">
        <v>454</v>
      </c>
      <c r="B90" s="62">
        <v>44530</v>
      </c>
      <c r="C90" s="63" t="s">
        <v>171</v>
      </c>
      <c r="D90" s="63" t="s">
        <v>534</v>
      </c>
      <c r="E90" s="62">
        <v>44522</v>
      </c>
      <c r="F90" s="65">
        <v>2</v>
      </c>
      <c r="G90" s="104" t="s">
        <v>538</v>
      </c>
      <c r="H90" s="41" t="s">
        <v>539</v>
      </c>
      <c r="I90" s="42" t="s">
        <v>540</v>
      </c>
      <c r="J90" s="42" t="s">
        <v>541</v>
      </c>
      <c r="K90" s="156">
        <v>1</v>
      </c>
      <c r="L90" s="63" t="s">
        <v>18</v>
      </c>
      <c r="M90" s="42" t="s">
        <v>542</v>
      </c>
      <c r="N90" s="69">
        <v>1</v>
      </c>
      <c r="O90" s="62">
        <v>44562</v>
      </c>
      <c r="P90" s="62">
        <v>44743</v>
      </c>
      <c r="Q90" s="63" t="s">
        <v>29</v>
      </c>
      <c r="R90" s="67" t="s">
        <v>48</v>
      </c>
      <c r="S90" s="67" t="s">
        <v>112</v>
      </c>
      <c r="T90" s="65" t="s">
        <v>205</v>
      </c>
      <c r="U90" s="114"/>
      <c r="V90" s="114"/>
      <c r="W90" s="122"/>
      <c r="X90" s="114"/>
      <c r="Y90" s="114"/>
      <c r="Z90" s="130"/>
      <c r="AA90" s="132">
        <v>44681</v>
      </c>
      <c r="AB90" s="184" t="s">
        <v>678</v>
      </c>
      <c r="AC90" s="134">
        <v>0</v>
      </c>
      <c r="AD90" s="171">
        <f t="shared" si="7"/>
        <v>0</v>
      </c>
      <c r="AE90" s="91" t="b">
        <f t="shared" si="8"/>
        <v>0</v>
      </c>
      <c r="AF90" s="91" t="str">
        <f t="shared" si="9"/>
        <v>SIN INICIAR</v>
      </c>
      <c r="AG90" s="91" t="str">
        <f t="shared" si="10"/>
        <v>SIN INICIAR</v>
      </c>
      <c r="AH90" s="100" t="s">
        <v>718</v>
      </c>
      <c r="AI90" s="134" t="s">
        <v>438</v>
      </c>
      <c r="AJ90" s="145" t="str">
        <f t="shared" si="11"/>
        <v>PENDIENTE</v>
      </c>
      <c r="AK90" s="134"/>
      <c r="AL90" s="134"/>
      <c r="AM90" s="134"/>
    </row>
    <row r="91" spans="1:39" ht="142.80000000000001" x14ac:dyDescent="0.25">
      <c r="A91" s="28">
        <v>455</v>
      </c>
      <c r="B91" s="62">
        <v>44530</v>
      </c>
      <c r="C91" s="63" t="s">
        <v>171</v>
      </c>
      <c r="D91" s="63" t="s">
        <v>534</v>
      </c>
      <c r="E91" s="62">
        <v>44522</v>
      </c>
      <c r="F91" s="65">
        <v>3</v>
      </c>
      <c r="G91" s="104" t="s">
        <v>543</v>
      </c>
      <c r="H91" s="41" t="s">
        <v>539</v>
      </c>
      <c r="I91" s="42" t="s">
        <v>544</v>
      </c>
      <c r="J91" s="42" t="s">
        <v>545</v>
      </c>
      <c r="K91" s="156">
        <v>1</v>
      </c>
      <c r="L91" s="63" t="s">
        <v>18</v>
      </c>
      <c r="M91" s="42" t="s">
        <v>546</v>
      </c>
      <c r="N91" s="69">
        <v>1</v>
      </c>
      <c r="O91" s="62">
        <v>44562</v>
      </c>
      <c r="P91" s="62">
        <v>44743</v>
      </c>
      <c r="Q91" s="63" t="s">
        <v>29</v>
      </c>
      <c r="R91" s="67" t="s">
        <v>48</v>
      </c>
      <c r="S91" s="67" t="s">
        <v>112</v>
      </c>
      <c r="T91" s="65" t="s">
        <v>205</v>
      </c>
      <c r="U91" s="114"/>
      <c r="V91" s="114"/>
      <c r="W91" s="122"/>
      <c r="X91" s="114"/>
      <c r="Y91" s="114"/>
      <c r="Z91" s="130"/>
      <c r="AA91" s="132">
        <v>44681</v>
      </c>
      <c r="AB91" s="99" t="s">
        <v>719</v>
      </c>
      <c r="AC91" s="134">
        <v>1</v>
      </c>
      <c r="AD91" s="171">
        <f t="shared" si="7"/>
        <v>1</v>
      </c>
      <c r="AE91" s="91" t="b">
        <f t="shared" si="8"/>
        <v>0</v>
      </c>
      <c r="AF91" s="91" t="str">
        <f t="shared" si="9"/>
        <v>TERMINADA</v>
      </c>
      <c r="AG91" s="91" t="str">
        <f t="shared" si="10"/>
        <v>TERMINADA</v>
      </c>
      <c r="AH91" s="100" t="s">
        <v>807</v>
      </c>
      <c r="AI91" s="134" t="s">
        <v>438</v>
      </c>
      <c r="AJ91" s="145" t="str">
        <f t="shared" si="11"/>
        <v>CUMPLIDA</v>
      </c>
      <c r="AK91" s="185" t="s">
        <v>674</v>
      </c>
      <c r="AL91" s="134" t="s">
        <v>109</v>
      </c>
      <c r="AM91" s="134" t="s">
        <v>782</v>
      </c>
    </row>
    <row r="92" spans="1:39" ht="71.400000000000006" x14ac:dyDescent="0.25">
      <c r="A92" s="28">
        <v>456</v>
      </c>
      <c r="B92" s="62">
        <v>44530</v>
      </c>
      <c r="C92" s="63" t="s">
        <v>171</v>
      </c>
      <c r="D92" s="63" t="s">
        <v>534</v>
      </c>
      <c r="E92" s="62">
        <v>44522</v>
      </c>
      <c r="F92" s="63">
        <v>4</v>
      </c>
      <c r="G92" s="105" t="s">
        <v>551</v>
      </c>
      <c r="H92" s="63" t="s">
        <v>99</v>
      </c>
      <c r="I92" s="42" t="s">
        <v>547</v>
      </c>
      <c r="J92" s="42" t="s">
        <v>548</v>
      </c>
      <c r="K92" s="41">
        <v>1</v>
      </c>
      <c r="L92" s="63" t="s">
        <v>183</v>
      </c>
      <c r="M92" s="42" t="s">
        <v>549</v>
      </c>
      <c r="N92" s="69">
        <v>1</v>
      </c>
      <c r="O92" s="62">
        <v>44562</v>
      </c>
      <c r="P92" s="62">
        <v>44652</v>
      </c>
      <c r="Q92" s="63" t="s">
        <v>29</v>
      </c>
      <c r="R92" s="67" t="s">
        <v>48</v>
      </c>
      <c r="S92" s="67" t="s">
        <v>112</v>
      </c>
      <c r="T92" s="65" t="s">
        <v>205</v>
      </c>
      <c r="U92" s="114"/>
      <c r="V92" s="114"/>
      <c r="W92" s="122"/>
      <c r="X92" s="114"/>
      <c r="Y92" s="114"/>
      <c r="Z92" s="114"/>
      <c r="AA92" s="132">
        <v>44681</v>
      </c>
      <c r="AB92" s="99" t="s">
        <v>720</v>
      </c>
      <c r="AC92" s="134">
        <v>2</v>
      </c>
      <c r="AD92" s="171">
        <f t="shared" si="7"/>
        <v>1</v>
      </c>
      <c r="AE92" s="91" t="b">
        <f>IF(AC92="","",IF(AA92&lt;P92,IF(AD92&lt;100%,"INCUMPLIDA",IF(AD92=100%,"TERMINADA EXTEMPORÁNEA"))))</f>
        <v>0</v>
      </c>
      <c r="AF92" s="91" t="str">
        <f>IF(AC92="","",IF(AA92&gt;P92,IF(AD92=0%,"SIN INICIAR",IF(AD92=100%,"TERMINADA",IF(AD92&gt;0%,"EN PROCESO")))))</f>
        <v>TERMINADA</v>
      </c>
      <c r="AG92" s="91" t="str">
        <f>IF(AC92="","",IF(AA92&lt;P92,AE92,IF(AA92&gt;P92,AF92)))</f>
        <v>TERMINADA</v>
      </c>
      <c r="AH92" s="100" t="s">
        <v>721</v>
      </c>
      <c r="AI92" s="134" t="s">
        <v>438</v>
      </c>
      <c r="AJ92" s="145" t="str">
        <f t="shared" si="11"/>
        <v>CUMPLIDA</v>
      </c>
      <c r="AK92" s="34" t="s">
        <v>674</v>
      </c>
      <c r="AL92" s="134" t="s">
        <v>109</v>
      </c>
      <c r="AM92" s="134" t="s">
        <v>782</v>
      </c>
    </row>
    <row r="93" spans="1:39" ht="237.75" customHeight="1" x14ac:dyDescent="0.25">
      <c r="A93" s="28">
        <v>457</v>
      </c>
      <c r="B93" s="172">
        <v>44536</v>
      </c>
      <c r="C93" s="173" t="s">
        <v>171</v>
      </c>
      <c r="D93" s="173" t="s">
        <v>632</v>
      </c>
      <c r="E93" s="172">
        <v>44536</v>
      </c>
      <c r="F93" s="173">
        <v>1</v>
      </c>
      <c r="G93" s="174" t="s">
        <v>633</v>
      </c>
      <c r="H93" s="173" t="s">
        <v>634</v>
      </c>
      <c r="I93" s="175" t="s">
        <v>635</v>
      </c>
      <c r="J93" s="175" t="s">
        <v>636</v>
      </c>
      <c r="K93" s="173">
        <v>3</v>
      </c>
      <c r="L93" s="173" t="s">
        <v>183</v>
      </c>
      <c r="M93" s="173" t="s">
        <v>637</v>
      </c>
      <c r="N93" s="66">
        <v>1</v>
      </c>
      <c r="O93" s="172">
        <v>44594</v>
      </c>
      <c r="P93" s="172">
        <v>44919</v>
      </c>
      <c r="Q93" s="173" t="s">
        <v>55</v>
      </c>
      <c r="R93" s="173" t="s">
        <v>638</v>
      </c>
      <c r="S93" s="178" t="s">
        <v>639</v>
      </c>
      <c r="T93" s="173" t="s">
        <v>205</v>
      </c>
      <c r="U93" s="114"/>
      <c r="V93" s="114"/>
      <c r="W93" s="122"/>
      <c r="X93" s="114"/>
      <c r="Y93" s="114"/>
      <c r="Z93" s="114"/>
      <c r="AA93" s="132">
        <v>44681</v>
      </c>
      <c r="AB93" s="184" t="s">
        <v>680</v>
      </c>
      <c r="AC93" s="134">
        <v>1</v>
      </c>
      <c r="AD93" s="171">
        <f t="shared" ref="AD93:AD97" si="12">IF(OR(AC93="",AC93=""),"",IF(OR(AC93=0,AC93=0),0,IF((AC93*100%)/K93&gt;100%,100%,(AC93*100%)/K93)))</f>
        <v>0.33333333333333331</v>
      </c>
      <c r="AE93" s="91" t="b">
        <f t="shared" ref="AE93:AE97" si="13">IF(AC93="","",IF(AA93&gt;P93,IF(AD93&lt;100%,"INCUMPLIDA",IF(AD93=100%,"TERMINADA EXTEMPORÁNEA"))))</f>
        <v>0</v>
      </c>
      <c r="AF93" s="91" t="str">
        <f t="shared" ref="AF93:AF97" si="14">IF(AC93="","",IF(AA93&lt;P93,IF(AD93=0%,"SIN INICIAR",IF(AD93=100%,"TERMINADA",IF(AD93&gt;0%,"EN PROCESO")))))</f>
        <v>EN PROCESO</v>
      </c>
      <c r="AG93" s="91" t="str">
        <f t="shared" ref="AG93:AG97" si="15">IF(AC93="","",IF(AA93&gt;P93,AE93,IF(AA93&lt;P93,AF93)))</f>
        <v>EN PROCESO</v>
      </c>
      <c r="AH93" s="199" t="s">
        <v>681</v>
      </c>
      <c r="AI93" s="134" t="s">
        <v>440</v>
      </c>
      <c r="AJ93" s="145" t="str">
        <f t="shared" ref="AJ93:AJ97" si="16">IF(AD93="","",IF(OR(AD93=100%),"CUMPLIDA","PENDIENTE"))</f>
        <v>PENDIENTE</v>
      </c>
      <c r="AK93" s="134"/>
      <c r="AL93" s="134"/>
      <c r="AM93" s="134"/>
    </row>
    <row r="94" spans="1:39" ht="132.6" x14ac:dyDescent="0.25">
      <c r="A94" s="28">
        <v>458</v>
      </c>
      <c r="B94" s="172">
        <v>44536</v>
      </c>
      <c r="C94" s="173" t="s">
        <v>171</v>
      </c>
      <c r="D94" s="173" t="s">
        <v>632</v>
      </c>
      <c r="E94" s="172">
        <v>44536</v>
      </c>
      <c r="F94" s="173">
        <v>2</v>
      </c>
      <c r="G94" s="174" t="s">
        <v>640</v>
      </c>
      <c r="H94" s="173" t="s">
        <v>634</v>
      </c>
      <c r="I94" s="174" t="s">
        <v>641</v>
      </c>
      <c r="J94" s="175" t="s">
        <v>642</v>
      </c>
      <c r="K94" s="176">
        <v>2</v>
      </c>
      <c r="L94" s="173" t="s">
        <v>183</v>
      </c>
      <c r="M94" s="176" t="s">
        <v>643</v>
      </c>
      <c r="N94" s="66">
        <v>1</v>
      </c>
      <c r="O94" s="172">
        <v>44571</v>
      </c>
      <c r="P94" s="172">
        <v>44919</v>
      </c>
      <c r="Q94" s="173" t="s">
        <v>55</v>
      </c>
      <c r="R94" s="173" t="s">
        <v>644</v>
      </c>
      <c r="S94" s="178" t="s">
        <v>639</v>
      </c>
      <c r="T94" s="173" t="s">
        <v>205</v>
      </c>
      <c r="U94" s="114"/>
      <c r="V94" s="114"/>
      <c r="W94" s="122"/>
      <c r="X94" s="114"/>
      <c r="Y94" s="114"/>
      <c r="Z94" s="114"/>
      <c r="AA94" s="132">
        <v>44681</v>
      </c>
      <c r="AB94" s="184" t="s">
        <v>682</v>
      </c>
      <c r="AC94" s="134">
        <v>1</v>
      </c>
      <c r="AD94" s="171">
        <f t="shared" si="12"/>
        <v>0.5</v>
      </c>
      <c r="AE94" s="91" t="b">
        <f t="shared" si="13"/>
        <v>0</v>
      </c>
      <c r="AF94" s="91" t="str">
        <f t="shared" si="14"/>
        <v>EN PROCESO</v>
      </c>
      <c r="AG94" s="91" t="str">
        <f t="shared" si="15"/>
        <v>EN PROCESO</v>
      </c>
      <c r="AH94" s="200" t="s">
        <v>683</v>
      </c>
      <c r="AI94" s="134" t="s">
        <v>440</v>
      </c>
      <c r="AJ94" s="145" t="str">
        <f t="shared" si="16"/>
        <v>PENDIENTE</v>
      </c>
      <c r="AK94" s="134"/>
      <c r="AL94" s="134"/>
      <c r="AM94" s="134"/>
    </row>
    <row r="95" spans="1:39" ht="112.2" x14ac:dyDescent="0.25">
      <c r="A95" s="28">
        <v>459</v>
      </c>
      <c r="B95" s="172">
        <v>44536</v>
      </c>
      <c r="C95" s="173" t="s">
        <v>171</v>
      </c>
      <c r="D95" s="173" t="s">
        <v>632</v>
      </c>
      <c r="E95" s="172">
        <v>44536</v>
      </c>
      <c r="F95" s="173">
        <v>3</v>
      </c>
      <c r="G95" s="177" t="s">
        <v>645</v>
      </c>
      <c r="H95" s="173" t="s">
        <v>634</v>
      </c>
      <c r="I95" s="174" t="s">
        <v>646</v>
      </c>
      <c r="J95" s="174" t="s">
        <v>647</v>
      </c>
      <c r="K95" s="173">
        <v>2</v>
      </c>
      <c r="L95" s="173" t="s">
        <v>183</v>
      </c>
      <c r="M95" s="173" t="s">
        <v>648</v>
      </c>
      <c r="N95" s="66">
        <v>1</v>
      </c>
      <c r="O95" s="172">
        <v>44571</v>
      </c>
      <c r="P95" s="172">
        <v>44919</v>
      </c>
      <c r="Q95" s="173" t="s">
        <v>55</v>
      </c>
      <c r="R95" s="173" t="s">
        <v>649</v>
      </c>
      <c r="S95" s="178" t="s">
        <v>650</v>
      </c>
      <c r="T95" s="173" t="s">
        <v>205</v>
      </c>
      <c r="U95" s="114"/>
      <c r="V95" s="114"/>
      <c r="W95" s="122"/>
      <c r="X95" s="114"/>
      <c r="Y95" s="114"/>
      <c r="Z95" s="114"/>
      <c r="AA95" s="132">
        <v>44681</v>
      </c>
      <c r="AB95" s="182" t="s">
        <v>684</v>
      </c>
      <c r="AC95" s="134">
        <v>0.5</v>
      </c>
      <c r="AD95" s="171">
        <f t="shared" si="12"/>
        <v>0.25</v>
      </c>
      <c r="AE95" s="91" t="b">
        <f t="shared" si="13"/>
        <v>0</v>
      </c>
      <c r="AF95" s="91" t="str">
        <f t="shared" si="14"/>
        <v>EN PROCESO</v>
      </c>
      <c r="AG95" s="91" t="str">
        <f t="shared" si="15"/>
        <v>EN PROCESO</v>
      </c>
      <c r="AH95" s="199" t="s">
        <v>685</v>
      </c>
      <c r="AI95" s="134" t="s">
        <v>440</v>
      </c>
      <c r="AJ95" s="145" t="str">
        <f t="shared" si="16"/>
        <v>PENDIENTE</v>
      </c>
      <c r="AK95" s="134"/>
      <c r="AL95" s="134"/>
      <c r="AM95" s="134"/>
    </row>
    <row r="96" spans="1:39" ht="71.400000000000006" x14ac:dyDescent="0.25">
      <c r="A96" s="28">
        <v>460</v>
      </c>
      <c r="B96" s="172">
        <v>44536</v>
      </c>
      <c r="C96" s="173" t="s">
        <v>171</v>
      </c>
      <c r="D96" s="173" t="s">
        <v>632</v>
      </c>
      <c r="E96" s="172">
        <v>44536</v>
      </c>
      <c r="F96" s="173">
        <v>4</v>
      </c>
      <c r="G96" s="174" t="s">
        <v>651</v>
      </c>
      <c r="H96" s="173" t="s">
        <v>317</v>
      </c>
      <c r="I96" s="174" t="s">
        <v>652</v>
      </c>
      <c r="J96" s="174" t="s">
        <v>653</v>
      </c>
      <c r="K96" s="173">
        <v>3</v>
      </c>
      <c r="L96" s="173" t="s">
        <v>183</v>
      </c>
      <c r="M96" s="173" t="s">
        <v>654</v>
      </c>
      <c r="N96" s="66">
        <v>1</v>
      </c>
      <c r="O96" s="172">
        <v>44553</v>
      </c>
      <c r="P96" s="172">
        <v>44918</v>
      </c>
      <c r="Q96" s="173" t="s">
        <v>70</v>
      </c>
      <c r="R96" s="178" t="s">
        <v>655</v>
      </c>
      <c r="S96" s="178" t="s">
        <v>656</v>
      </c>
      <c r="T96" s="173" t="s">
        <v>205</v>
      </c>
      <c r="U96" s="114"/>
      <c r="V96" s="114"/>
      <c r="W96" s="122"/>
      <c r="X96" s="114"/>
      <c r="Y96" s="114"/>
      <c r="Z96" s="114"/>
      <c r="AA96" s="132">
        <v>44681</v>
      </c>
      <c r="AB96" s="131" t="s">
        <v>662</v>
      </c>
      <c r="AC96" s="134">
        <v>0</v>
      </c>
      <c r="AD96" s="171">
        <f t="shared" si="12"/>
        <v>0</v>
      </c>
      <c r="AE96" s="91" t="b">
        <f t="shared" si="13"/>
        <v>0</v>
      </c>
      <c r="AF96" s="91" t="str">
        <f t="shared" si="14"/>
        <v>SIN INICIAR</v>
      </c>
      <c r="AG96" s="91" t="str">
        <f t="shared" si="15"/>
        <v>SIN INICIAR</v>
      </c>
      <c r="AH96" s="199" t="s">
        <v>663</v>
      </c>
      <c r="AI96" s="133" t="s">
        <v>661</v>
      </c>
      <c r="AJ96" s="145" t="str">
        <f t="shared" si="16"/>
        <v>PENDIENTE</v>
      </c>
      <c r="AK96" s="134"/>
      <c r="AL96" s="134" t="s">
        <v>103</v>
      </c>
      <c r="AM96" s="134"/>
    </row>
    <row r="97" spans="1:39" ht="91.8" x14ac:dyDescent="0.25">
      <c r="A97" s="28">
        <v>461</v>
      </c>
      <c r="B97" s="172">
        <v>44536</v>
      </c>
      <c r="C97" s="173" t="s">
        <v>171</v>
      </c>
      <c r="D97" s="173" t="s">
        <v>632</v>
      </c>
      <c r="E97" s="172">
        <v>44536</v>
      </c>
      <c r="F97" s="173">
        <v>5</v>
      </c>
      <c r="G97" s="174" t="s">
        <v>657</v>
      </c>
      <c r="H97" s="173" t="s">
        <v>317</v>
      </c>
      <c r="I97" s="174" t="s">
        <v>658</v>
      </c>
      <c r="J97" s="174" t="s">
        <v>659</v>
      </c>
      <c r="K97" s="173">
        <v>4</v>
      </c>
      <c r="L97" s="173" t="s">
        <v>183</v>
      </c>
      <c r="M97" s="173" t="s">
        <v>660</v>
      </c>
      <c r="N97" s="66">
        <v>1</v>
      </c>
      <c r="O97" s="172">
        <v>44553</v>
      </c>
      <c r="P97" s="172">
        <v>44918</v>
      </c>
      <c r="Q97" s="173" t="s">
        <v>70</v>
      </c>
      <c r="R97" s="178" t="s">
        <v>655</v>
      </c>
      <c r="S97" s="178" t="s">
        <v>656</v>
      </c>
      <c r="T97" s="173" t="s">
        <v>205</v>
      </c>
      <c r="U97" s="114"/>
      <c r="V97" s="114"/>
      <c r="W97" s="122"/>
      <c r="X97" s="114"/>
      <c r="Y97" s="114"/>
      <c r="Z97" s="114"/>
      <c r="AA97" s="132">
        <v>44681</v>
      </c>
      <c r="AB97" s="131" t="s">
        <v>662</v>
      </c>
      <c r="AC97" s="134">
        <v>0</v>
      </c>
      <c r="AD97" s="171">
        <f t="shared" si="12"/>
        <v>0</v>
      </c>
      <c r="AE97" s="91" t="b">
        <f t="shared" si="13"/>
        <v>0</v>
      </c>
      <c r="AF97" s="91" t="str">
        <f t="shared" si="14"/>
        <v>SIN INICIAR</v>
      </c>
      <c r="AG97" s="91" t="str">
        <f t="shared" si="15"/>
        <v>SIN INICIAR</v>
      </c>
      <c r="AH97" s="199" t="s">
        <v>663</v>
      </c>
      <c r="AI97" s="133" t="s">
        <v>661</v>
      </c>
      <c r="AJ97" s="145" t="str">
        <f t="shared" si="16"/>
        <v>PENDIENTE</v>
      </c>
      <c r="AK97" s="134"/>
      <c r="AL97" s="134" t="s">
        <v>103</v>
      </c>
      <c r="AM97" s="134"/>
    </row>
    <row r="98" spans="1:39" x14ac:dyDescent="0.25">
      <c r="AH98" s="292"/>
    </row>
    <row r="99" spans="1:39" x14ac:dyDescent="0.25">
      <c r="AH99" s="292"/>
    </row>
    <row r="100" spans="1:39" x14ac:dyDescent="0.25">
      <c r="AH100" s="292"/>
    </row>
    <row r="101" spans="1:39" x14ac:dyDescent="0.25">
      <c r="AH101" s="292"/>
    </row>
  </sheetData>
  <sheetProtection formatCells="0"/>
  <mergeCells count="50">
    <mergeCell ref="AJ6:AM6"/>
    <mergeCell ref="AM1:AM4"/>
    <mergeCell ref="AJ1:AL1"/>
    <mergeCell ref="AJ2:AL2"/>
    <mergeCell ref="AJ3:AL3"/>
    <mergeCell ref="AJ4:AL4"/>
    <mergeCell ref="AA7:AA8"/>
    <mergeCell ref="AC7:AC8"/>
    <mergeCell ref="AB7:AB8"/>
    <mergeCell ref="AL7:AL8"/>
    <mergeCell ref="AM7:AM8"/>
    <mergeCell ref="AJ7:AJ8"/>
    <mergeCell ref="AK7:AK8"/>
    <mergeCell ref="AA6:AI6"/>
    <mergeCell ref="A7:A8"/>
    <mergeCell ref="B7:B8"/>
    <mergeCell ref="C7:C8"/>
    <mergeCell ref="D7:D8"/>
    <mergeCell ref="E7:E8"/>
    <mergeCell ref="N7:N8"/>
    <mergeCell ref="O7:O8"/>
    <mergeCell ref="P7:P8"/>
    <mergeCell ref="L7:L8"/>
    <mergeCell ref="M7:M8"/>
    <mergeCell ref="J7:K7"/>
    <mergeCell ref="I7:I8"/>
    <mergeCell ref="AE7:AE9"/>
    <mergeCell ref="AF7:AF9"/>
    <mergeCell ref="AD7:AD8"/>
    <mergeCell ref="D1:AI4"/>
    <mergeCell ref="A1:C4"/>
    <mergeCell ref="A6:H6"/>
    <mergeCell ref="I6:T6"/>
    <mergeCell ref="W7:W8"/>
    <mergeCell ref="F7:F8"/>
    <mergeCell ref="H7:H8"/>
    <mergeCell ref="G7:G8"/>
    <mergeCell ref="Q7:Q8"/>
    <mergeCell ref="R7:R8"/>
    <mergeCell ref="S7:S8"/>
    <mergeCell ref="T7:T8"/>
    <mergeCell ref="U6:Z6"/>
    <mergeCell ref="AG7:AG8"/>
    <mergeCell ref="AH7:AH8"/>
    <mergeCell ref="AI7:AI8"/>
    <mergeCell ref="Y7:Y8"/>
    <mergeCell ref="Z7:Z8"/>
    <mergeCell ref="U7:U8"/>
    <mergeCell ref="X7:X8"/>
    <mergeCell ref="V7:V8"/>
  </mergeCells>
  <conditionalFormatting sqref="Y10:Y21">
    <cfRule type="containsText" dxfId="223" priority="1628" operator="containsText" text="ABIERTA">
      <formula>NOT(ISERROR(SEARCH("ABIERTA",Y10)))</formula>
    </cfRule>
  </conditionalFormatting>
  <conditionalFormatting sqref="Y22 X10:Y21">
    <cfRule type="containsText" dxfId="222" priority="1617" operator="containsText" text="TERMINADA EXTEMPORÁNEA">
      <formula>NOT(ISERROR(SEARCH("TERMINADA EXTEMPORÁNEA",X10)))</formula>
    </cfRule>
    <cfRule type="containsText" dxfId="221" priority="1618" operator="containsText" text="TERMINADA">
      <formula>NOT(ISERROR(SEARCH("TERMINADA",X10)))</formula>
    </cfRule>
    <cfRule type="containsText" dxfId="220" priority="1619" operator="containsText" text="EN PROCESO">
      <formula>NOT(ISERROR(SEARCH("EN PROCESO",X10)))</formula>
    </cfRule>
    <cfRule type="containsText" dxfId="219" priority="1620" operator="containsText" text="INCUMPLIDA">
      <formula>NOT(ISERROR(SEARCH("INCUMPLIDA",X10)))</formula>
    </cfRule>
    <cfRule type="containsText" dxfId="218" priority="1621" operator="containsText" text="SIN INICIAR">
      <formula>NOT(ISERROR(SEARCH("SIN INICIAR",X10)))</formula>
    </cfRule>
  </conditionalFormatting>
  <conditionalFormatting sqref="Y22">
    <cfRule type="containsText" dxfId="217" priority="1616" operator="containsText" text="ABIERTA">
      <formula>NOT(ISERROR(SEARCH("ABIERTA",Y22)))</formula>
    </cfRule>
  </conditionalFormatting>
  <conditionalFormatting sqref="X22">
    <cfRule type="containsText" dxfId="216" priority="1606" operator="containsText" text="TERMINADA EXTEMPORÁNEA">
      <formula>NOT(ISERROR(SEARCH("TERMINADA EXTEMPORÁNEA",X22)))</formula>
    </cfRule>
    <cfRule type="containsText" dxfId="215" priority="1607" operator="containsText" text="TERMINADA">
      <formula>NOT(ISERROR(SEARCH("TERMINADA",X22)))</formula>
    </cfRule>
    <cfRule type="containsText" dxfId="214" priority="1608" operator="containsText" text="EN PROCESO">
      <formula>NOT(ISERROR(SEARCH("EN PROCESO",X22)))</formula>
    </cfRule>
    <cfRule type="containsText" dxfId="213" priority="1609" operator="containsText" text="INCUMPLIDA">
      <formula>NOT(ISERROR(SEARCH("INCUMPLIDA",X22)))</formula>
    </cfRule>
    <cfRule type="containsText" dxfId="212" priority="1610" operator="containsText" text="SIN INICIAR">
      <formula>NOT(ISERROR(SEARCH("SIN INICIAR",X22)))</formula>
    </cfRule>
  </conditionalFormatting>
  <conditionalFormatting sqref="Y23">
    <cfRule type="containsText" dxfId="211" priority="1535" operator="containsText" text="TERMINADA EXTEMPORÁNEA">
      <formula>NOT(ISERROR(SEARCH("TERMINADA EXTEMPORÁNEA",Y23)))</formula>
    </cfRule>
    <cfRule type="containsText" dxfId="210" priority="1536" operator="containsText" text="TERMINADA">
      <formula>NOT(ISERROR(SEARCH("TERMINADA",Y23)))</formula>
    </cfRule>
    <cfRule type="containsText" dxfId="209" priority="1537" operator="containsText" text="EN PROCESO">
      <formula>NOT(ISERROR(SEARCH("EN PROCESO",Y23)))</formula>
    </cfRule>
    <cfRule type="containsText" dxfId="208" priority="1538" operator="containsText" text="INCUMPLIDA">
      <formula>NOT(ISERROR(SEARCH("INCUMPLIDA",Y23)))</formula>
    </cfRule>
    <cfRule type="containsText" dxfId="207" priority="1539" operator="containsText" text="SIN INICIAR">
      <formula>NOT(ISERROR(SEARCH("SIN INICIAR",Y23)))</formula>
    </cfRule>
  </conditionalFormatting>
  <conditionalFormatting sqref="Y23">
    <cfRule type="containsText" dxfId="206" priority="1534" operator="containsText" text="ABIERTA">
      <formula>NOT(ISERROR(SEARCH("ABIERTA",Y23)))</formula>
    </cfRule>
  </conditionalFormatting>
  <conditionalFormatting sqref="X23">
    <cfRule type="containsText" dxfId="205" priority="1529" operator="containsText" text="TERMINADA EXTEMPORÁNEA">
      <formula>NOT(ISERROR(SEARCH("TERMINADA EXTEMPORÁNEA",X23)))</formula>
    </cfRule>
    <cfRule type="containsText" dxfId="204" priority="1530" operator="containsText" text="TERMINADA">
      <formula>NOT(ISERROR(SEARCH("TERMINADA",X23)))</formula>
    </cfRule>
    <cfRule type="containsText" dxfId="203" priority="1531" operator="containsText" text="EN PROCESO">
      <formula>NOT(ISERROR(SEARCH("EN PROCESO",X23)))</formula>
    </cfRule>
    <cfRule type="containsText" dxfId="202" priority="1532" operator="containsText" text="INCUMPLIDA">
      <formula>NOT(ISERROR(SEARCH("INCUMPLIDA",X23)))</formula>
    </cfRule>
    <cfRule type="containsText" dxfId="201" priority="1533" operator="containsText" text="SIN INICIAR">
      <formula>NOT(ISERROR(SEARCH("SIN INICIAR",X23)))</formula>
    </cfRule>
  </conditionalFormatting>
  <conditionalFormatting sqref="Y24">
    <cfRule type="containsText" dxfId="200" priority="1480" operator="containsText" text="TERMINADA EXTEMPORÁNEA">
      <formula>NOT(ISERROR(SEARCH("TERMINADA EXTEMPORÁNEA",Y24)))</formula>
    </cfRule>
    <cfRule type="containsText" dxfId="199" priority="1481" operator="containsText" text="TERMINADA">
      <formula>NOT(ISERROR(SEARCH("TERMINADA",Y24)))</formula>
    </cfRule>
    <cfRule type="containsText" dxfId="198" priority="1482" operator="containsText" text="EN PROCESO">
      <formula>NOT(ISERROR(SEARCH("EN PROCESO",Y24)))</formula>
    </cfRule>
    <cfRule type="containsText" dxfId="197" priority="1483" operator="containsText" text="INCUMPLIDA">
      <formula>NOT(ISERROR(SEARCH("INCUMPLIDA",Y24)))</formula>
    </cfRule>
    <cfRule type="containsText" dxfId="196" priority="1484" operator="containsText" text="SIN INICIAR">
      <formula>NOT(ISERROR(SEARCH("SIN INICIAR",Y24)))</formula>
    </cfRule>
  </conditionalFormatting>
  <conditionalFormatting sqref="Y24">
    <cfRule type="containsText" dxfId="195" priority="1479" operator="containsText" text="ABIERTA">
      <formula>NOT(ISERROR(SEARCH("ABIERTA",Y24)))</formula>
    </cfRule>
  </conditionalFormatting>
  <conditionalFormatting sqref="X24">
    <cfRule type="containsText" dxfId="194" priority="1474" operator="containsText" text="TERMINADA EXTEMPORÁNEA">
      <formula>NOT(ISERROR(SEARCH("TERMINADA EXTEMPORÁNEA",X24)))</formula>
    </cfRule>
    <cfRule type="containsText" dxfId="193" priority="1475" operator="containsText" text="TERMINADA">
      <formula>NOT(ISERROR(SEARCH("TERMINADA",X24)))</formula>
    </cfRule>
    <cfRule type="containsText" dxfId="192" priority="1476" operator="containsText" text="EN PROCESO">
      <formula>NOT(ISERROR(SEARCH("EN PROCESO",X24)))</formula>
    </cfRule>
    <cfRule type="containsText" dxfId="191" priority="1477" operator="containsText" text="INCUMPLIDA">
      <formula>NOT(ISERROR(SEARCH("INCUMPLIDA",X24)))</formula>
    </cfRule>
    <cfRule type="containsText" dxfId="190" priority="1478" operator="containsText" text="SIN INICIAR">
      <formula>NOT(ISERROR(SEARCH("SIN INICIAR",X24)))</formula>
    </cfRule>
  </conditionalFormatting>
  <conditionalFormatting sqref="Y25">
    <cfRule type="containsText" dxfId="189" priority="1469" operator="containsText" text="TERMINADA EXTEMPORÁNEA">
      <formula>NOT(ISERROR(SEARCH("TERMINADA EXTEMPORÁNEA",Y25)))</formula>
    </cfRule>
    <cfRule type="containsText" dxfId="188" priority="1470" operator="containsText" text="TERMINADA">
      <formula>NOT(ISERROR(SEARCH("TERMINADA",Y25)))</formula>
    </cfRule>
    <cfRule type="containsText" dxfId="187" priority="1471" operator="containsText" text="EN PROCESO">
      <formula>NOT(ISERROR(SEARCH("EN PROCESO",Y25)))</formula>
    </cfRule>
    <cfRule type="containsText" dxfId="186" priority="1472" operator="containsText" text="INCUMPLIDA">
      <formula>NOT(ISERROR(SEARCH("INCUMPLIDA",Y25)))</formula>
    </cfRule>
    <cfRule type="containsText" dxfId="185" priority="1473" operator="containsText" text="SIN INICIAR">
      <formula>NOT(ISERROR(SEARCH("SIN INICIAR",Y25)))</formula>
    </cfRule>
  </conditionalFormatting>
  <conditionalFormatting sqref="Y25">
    <cfRule type="containsText" dxfId="184" priority="1468" operator="containsText" text="ABIERTA">
      <formula>NOT(ISERROR(SEARCH("ABIERTA",Y25)))</formula>
    </cfRule>
  </conditionalFormatting>
  <conditionalFormatting sqref="X25">
    <cfRule type="containsText" dxfId="183" priority="1463" operator="containsText" text="TERMINADA EXTEMPORÁNEA">
      <formula>NOT(ISERROR(SEARCH("TERMINADA EXTEMPORÁNEA",X25)))</formula>
    </cfRule>
    <cfRule type="containsText" dxfId="182" priority="1464" operator="containsText" text="TERMINADA">
      <formula>NOT(ISERROR(SEARCH("TERMINADA",X25)))</formula>
    </cfRule>
    <cfRule type="containsText" dxfId="181" priority="1465" operator="containsText" text="EN PROCESO">
      <formula>NOT(ISERROR(SEARCH("EN PROCESO",X25)))</formula>
    </cfRule>
    <cfRule type="containsText" dxfId="180" priority="1466" operator="containsText" text="INCUMPLIDA">
      <formula>NOT(ISERROR(SEARCH("INCUMPLIDA",X25)))</formula>
    </cfRule>
    <cfRule type="containsText" dxfId="179" priority="1467" operator="containsText" text="SIN INICIAR">
      <formula>NOT(ISERROR(SEARCH("SIN INICIAR",X25)))</formula>
    </cfRule>
  </conditionalFormatting>
  <conditionalFormatting sqref="X26:Y26">
    <cfRule type="containsText" dxfId="178" priority="1424" operator="containsText" text="TERMINADA EXTEMPORÁNEA">
      <formula>NOT(ISERROR(SEARCH("TERMINADA EXTEMPORÁNEA",X26)))</formula>
    </cfRule>
    <cfRule type="containsText" dxfId="177" priority="1425" operator="containsText" text="TERMINADA">
      <formula>NOT(ISERROR(SEARCH("TERMINADA",X26)))</formula>
    </cfRule>
    <cfRule type="containsText" dxfId="176" priority="1426" operator="containsText" text="EN PROCESO">
      <formula>NOT(ISERROR(SEARCH("EN PROCESO",X26)))</formula>
    </cfRule>
    <cfRule type="containsText" dxfId="175" priority="1427" operator="containsText" text="INCUMPLIDA">
      <formula>NOT(ISERROR(SEARCH("INCUMPLIDA",X26)))</formula>
    </cfRule>
    <cfRule type="containsText" dxfId="174" priority="1428" operator="containsText" text="SIN INICIAR">
      <formula>NOT(ISERROR(SEARCH("SIN INICIAR",X26)))</formula>
    </cfRule>
  </conditionalFormatting>
  <conditionalFormatting sqref="Y26">
    <cfRule type="containsText" dxfId="173" priority="1423" operator="containsText" text="ABIERTA">
      <formula>NOT(ISERROR(SEARCH("ABIERTA",Y26)))</formula>
    </cfRule>
  </conditionalFormatting>
  <conditionalFormatting sqref="Y26">
    <cfRule type="containsText" dxfId="172" priority="1418" operator="containsText" text="TERMINADA EXTEMPORÁNEA">
      <formula>NOT(ISERROR(SEARCH("TERMINADA EXTEMPORÁNEA",Y26)))</formula>
    </cfRule>
    <cfRule type="containsText" dxfId="171" priority="1419" operator="containsText" text="TERMINADA">
      <formula>NOT(ISERROR(SEARCH("TERMINADA",Y26)))</formula>
    </cfRule>
    <cfRule type="containsText" dxfId="170" priority="1420" operator="containsText" text="EN PROCESO">
      <formula>NOT(ISERROR(SEARCH("EN PROCESO",Y26)))</formula>
    </cfRule>
    <cfRule type="containsText" dxfId="169" priority="1421" operator="containsText" text="INCUMPLIDA">
      <formula>NOT(ISERROR(SEARCH("INCUMPLIDA",Y26)))</formula>
    </cfRule>
    <cfRule type="containsText" dxfId="168" priority="1422" operator="containsText" text="SIN INICIAR">
      <formula>NOT(ISERROR(SEARCH("SIN INICIAR",Y26)))</formula>
    </cfRule>
  </conditionalFormatting>
  <conditionalFormatting sqref="Y26">
    <cfRule type="containsText" dxfId="167" priority="1417" operator="containsText" text="ABIERTA">
      <formula>NOT(ISERROR(SEARCH("ABIERTA",Y26)))</formula>
    </cfRule>
  </conditionalFormatting>
  <conditionalFormatting sqref="X26">
    <cfRule type="containsText" dxfId="166" priority="1412" operator="containsText" text="TERMINADA EXTEMPORÁNEA">
      <formula>NOT(ISERROR(SEARCH("TERMINADA EXTEMPORÁNEA",X26)))</formula>
    </cfRule>
    <cfRule type="containsText" dxfId="165" priority="1413" operator="containsText" text="TERMINADA">
      <formula>NOT(ISERROR(SEARCH("TERMINADA",X26)))</formula>
    </cfRule>
    <cfRule type="containsText" dxfId="164" priority="1414" operator="containsText" text="EN PROCESO">
      <formula>NOT(ISERROR(SEARCH("EN PROCESO",X26)))</formula>
    </cfRule>
    <cfRule type="containsText" dxfId="163" priority="1415" operator="containsText" text="INCUMPLIDA">
      <formula>NOT(ISERROR(SEARCH("INCUMPLIDA",X26)))</formula>
    </cfRule>
    <cfRule type="containsText" dxfId="162" priority="1416" operator="containsText" text="SIN INICIAR">
      <formula>NOT(ISERROR(SEARCH("SIN INICIAR",X26)))</formula>
    </cfRule>
  </conditionalFormatting>
  <conditionalFormatting sqref="X27:Y27">
    <cfRule type="containsText" dxfId="161" priority="1390" operator="containsText" text="TERMINADA EXTEMPORÁNEA">
      <formula>NOT(ISERROR(SEARCH("TERMINADA EXTEMPORÁNEA",X27)))</formula>
    </cfRule>
    <cfRule type="containsText" dxfId="160" priority="1391" operator="containsText" text="TERMINADA">
      <formula>NOT(ISERROR(SEARCH("TERMINADA",X27)))</formula>
    </cfRule>
    <cfRule type="containsText" dxfId="159" priority="1392" operator="containsText" text="EN PROCESO">
      <formula>NOT(ISERROR(SEARCH("EN PROCESO",X27)))</formula>
    </cfRule>
    <cfRule type="containsText" dxfId="158" priority="1393" operator="containsText" text="INCUMPLIDA">
      <formula>NOT(ISERROR(SEARCH("INCUMPLIDA",X27)))</formula>
    </cfRule>
    <cfRule type="containsText" dxfId="157" priority="1394" operator="containsText" text="SIN INICIAR">
      <formula>NOT(ISERROR(SEARCH("SIN INICIAR",X27)))</formula>
    </cfRule>
  </conditionalFormatting>
  <conditionalFormatting sqref="Y27">
    <cfRule type="containsText" dxfId="156" priority="1389" operator="containsText" text="ABIERTA">
      <formula>NOT(ISERROR(SEARCH("ABIERTA",Y27)))</formula>
    </cfRule>
  </conditionalFormatting>
  <conditionalFormatting sqref="Y27">
    <cfRule type="containsText" dxfId="155" priority="1384" operator="containsText" text="TERMINADA EXTEMPORÁNEA">
      <formula>NOT(ISERROR(SEARCH("TERMINADA EXTEMPORÁNEA",Y27)))</formula>
    </cfRule>
    <cfRule type="containsText" dxfId="154" priority="1385" operator="containsText" text="TERMINADA">
      <formula>NOT(ISERROR(SEARCH("TERMINADA",Y27)))</formula>
    </cfRule>
    <cfRule type="containsText" dxfId="153" priority="1386" operator="containsText" text="EN PROCESO">
      <formula>NOT(ISERROR(SEARCH("EN PROCESO",Y27)))</formula>
    </cfRule>
    <cfRule type="containsText" dxfId="152" priority="1387" operator="containsText" text="INCUMPLIDA">
      <formula>NOT(ISERROR(SEARCH("INCUMPLIDA",Y27)))</formula>
    </cfRule>
    <cfRule type="containsText" dxfId="151" priority="1388" operator="containsText" text="SIN INICIAR">
      <formula>NOT(ISERROR(SEARCH("SIN INICIAR",Y27)))</formula>
    </cfRule>
  </conditionalFormatting>
  <conditionalFormatting sqref="Y27">
    <cfRule type="containsText" dxfId="150" priority="1383" operator="containsText" text="ABIERTA">
      <formula>NOT(ISERROR(SEARCH("ABIERTA",Y27)))</formula>
    </cfRule>
  </conditionalFormatting>
  <conditionalFormatting sqref="X27">
    <cfRule type="containsText" dxfId="149" priority="1378" operator="containsText" text="TERMINADA EXTEMPORÁNEA">
      <formula>NOT(ISERROR(SEARCH("TERMINADA EXTEMPORÁNEA",X27)))</formula>
    </cfRule>
    <cfRule type="containsText" dxfId="148" priority="1379" operator="containsText" text="TERMINADA">
      <formula>NOT(ISERROR(SEARCH("TERMINADA",X27)))</formula>
    </cfRule>
    <cfRule type="containsText" dxfId="147" priority="1380" operator="containsText" text="EN PROCESO">
      <formula>NOT(ISERROR(SEARCH("EN PROCESO",X27)))</formula>
    </cfRule>
    <cfRule type="containsText" dxfId="146" priority="1381" operator="containsText" text="INCUMPLIDA">
      <formula>NOT(ISERROR(SEARCH("INCUMPLIDA",X27)))</formula>
    </cfRule>
    <cfRule type="containsText" dxfId="145" priority="1382" operator="containsText" text="SIN INICIAR">
      <formula>NOT(ISERROR(SEARCH("SIN INICIAR",X27)))</formula>
    </cfRule>
  </conditionalFormatting>
  <conditionalFormatting sqref="X28:Y28">
    <cfRule type="containsText" dxfId="144" priority="1373" operator="containsText" text="TERMINADA EXTEMPORÁNEA">
      <formula>NOT(ISERROR(SEARCH("TERMINADA EXTEMPORÁNEA",X28)))</formula>
    </cfRule>
    <cfRule type="containsText" dxfId="143" priority="1374" operator="containsText" text="TERMINADA">
      <formula>NOT(ISERROR(SEARCH("TERMINADA",X28)))</formula>
    </cfRule>
    <cfRule type="containsText" dxfId="142" priority="1375" operator="containsText" text="EN PROCESO">
      <formula>NOT(ISERROR(SEARCH("EN PROCESO",X28)))</formula>
    </cfRule>
    <cfRule type="containsText" dxfId="141" priority="1376" operator="containsText" text="INCUMPLIDA">
      <formula>NOT(ISERROR(SEARCH("INCUMPLIDA",X28)))</formula>
    </cfRule>
    <cfRule type="containsText" dxfId="140" priority="1377" operator="containsText" text="SIN INICIAR">
      <formula>NOT(ISERROR(SEARCH("SIN INICIAR",X28)))</formula>
    </cfRule>
  </conditionalFormatting>
  <conditionalFormatting sqref="Y28">
    <cfRule type="containsText" dxfId="139" priority="1372" operator="containsText" text="ABIERTA">
      <formula>NOT(ISERROR(SEARCH("ABIERTA",Y28)))</formula>
    </cfRule>
  </conditionalFormatting>
  <conditionalFormatting sqref="Y28">
    <cfRule type="containsText" dxfId="138" priority="1367" operator="containsText" text="TERMINADA EXTEMPORÁNEA">
      <formula>NOT(ISERROR(SEARCH("TERMINADA EXTEMPORÁNEA",Y28)))</formula>
    </cfRule>
    <cfRule type="containsText" dxfId="137" priority="1368" operator="containsText" text="TERMINADA">
      <formula>NOT(ISERROR(SEARCH("TERMINADA",Y28)))</formula>
    </cfRule>
    <cfRule type="containsText" dxfId="136" priority="1369" operator="containsText" text="EN PROCESO">
      <formula>NOT(ISERROR(SEARCH("EN PROCESO",Y28)))</formula>
    </cfRule>
    <cfRule type="containsText" dxfId="135" priority="1370" operator="containsText" text="INCUMPLIDA">
      <formula>NOT(ISERROR(SEARCH("INCUMPLIDA",Y28)))</formula>
    </cfRule>
    <cfRule type="containsText" dxfId="134" priority="1371" operator="containsText" text="SIN INICIAR">
      <formula>NOT(ISERROR(SEARCH("SIN INICIAR",Y28)))</formula>
    </cfRule>
  </conditionalFormatting>
  <conditionalFormatting sqref="Y28">
    <cfRule type="containsText" dxfId="133" priority="1366" operator="containsText" text="ABIERTA">
      <formula>NOT(ISERROR(SEARCH("ABIERTA",Y28)))</formula>
    </cfRule>
  </conditionalFormatting>
  <conditionalFormatting sqref="X28">
    <cfRule type="containsText" dxfId="132" priority="1361" operator="containsText" text="TERMINADA EXTEMPORÁNEA">
      <formula>NOT(ISERROR(SEARCH("TERMINADA EXTEMPORÁNEA",X28)))</formula>
    </cfRule>
    <cfRule type="containsText" dxfId="131" priority="1362" operator="containsText" text="TERMINADA">
      <formula>NOT(ISERROR(SEARCH("TERMINADA",X28)))</formula>
    </cfRule>
    <cfRule type="containsText" dxfId="130" priority="1363" operator="containsText" text="EN PROCESO">
      <formula>NOT(ISERROR(SEARCH("EN PROCESO",X28)))</formula>
    </cfRule>
    <cfRule type="containsText" dxfId="129" priority="1364" operator="containsText" text="INCUMPLIDA">
      <formula>NOT(ISERROR(SEARCH("INCUMPLIDA",X28)))</formula>
    </cfRule>
    <cfRule type="containsText" dxfId="128" priority="1365" operator="containsText" text="SIN INICIAR">
      <formula>NOT(ISERROR(SEARCH("SIN INICIAR",X28)))</formula>
    </cfRule>
  </conditionalFormatting>
  <conditionalFormatting sqref="X29:Y29">
    <cfRule type="containsText" dxfId="127" priority="1356" operator="containsText" text="TERMINADA EXTEMPORÁNEA">
      <formula>NOT(ISERROR(SEARCH("TERMINADA EXTEMPORÁNEA",X29)))</formula>
    </cfRule>
    <cfRule type="containsText" dxfId="126" priority="1357" operator="containsText" text="TERMINADA">
      <formula>NOT(ISERROR(SEARCH("TERMINADA",X29)))</formula>
    </cfRule>
    <cfRule type="containsText" dxfId="125" priority="1358" operator="containsText" text="EN PROCESO">
      <formula>NOT(ISERROR(SEARCH("EN PROCESO",X29)))</formula>
    </cfRule>
    <cfRule type="containsText" dxfId="124" priority="1359" operator="containsText" text="INCUMPLIDA">
      <formula>NOT(ISERROR(SEARCH("INCUMPLIDA",X29)))</formula>
    </cfRule>
    <cfRule type="containsText" dxfId="123" priority="1360" operator="containsText" text="SIN INICIAR">
      <formula>NOT(ISERROR(SEARCH("SIN INICIAR",X29)))</formula>
    </cfRule>
  </conditionalFormatting>
  <conditionalFormatting sqref="Y29">
    <cfRule type="containsText" dxfId="122" priority="1355" operator="containsText" text="ABIERTA">
      <formula>NOT(ISERROR(SEARCH("ABIERTA",Y29)))</formula>
    </cfRule>
  </conditionalFormatting>
  <conditionalFormatting sqref="Y29">
    <cfRule type="containsText" dxfId="121" priority="1350" operator="containsText" text="TERMINADA EXTEMPORÁNEA">
      <formula>NOT(ISERROR(SEARCH("TERMINADA EXTEMPORÁNEA",Y29)))</formula>
    </cfRule>
    <cfRule type="containsText" dxfId="120" priority="1351" operator="containsText" text="TERMINADA">
      <formula>NOT(ISERROR(SEARCH("TERMINADA",Y29)))</formula>
    </cfRule>
    <cfRule type="containsText" dxfId="119" priority="1352" operator="containsText" text="EN PROCESO">
      <formula>NOT(ISERROR(SEARCH("EN PROCESO",Y29)))</formula>
    </cfRule>
    <cfRule type="containsText" dxfId="118" priority="1353" operator="containsText" text="INCUMPLIDA">
      <formula>NOT(ISERROR(SEARCH("INCUMPLIDA",Y29)))</formula>
    </cfRule>
    <cfRule type="containsText" dxfId="117" priority="1354" operator="containsText" text="SIN INICIAR">
      <formula>NOT(ISERROR(SEARCH("SIN INICIAR",Y29)))</formula>
    </cfRule>
  </conditionalFormatting>
  <conditionalFormatting sqref="Y29">
    <cfRule type="containsText" dxfId="116" priority="1349" operator="containsText" text="ABIERTA">
      <formula>NOT(ISERROR(SEARCH("ABIERTA",Y29)))</formula>
    </cfRule>
  </conditionalFormatting>
  <conditionalFormatting sqref="X29">
    <cfRule type="containsText" dxfId="115" priority="1344" operator="containsText" text="TERMINADA EXTEMPORÁNEA">
      <formula>NOT(ISERROR(SEARCH("TERMINADA EXTEMPORÁNEA",X29)))</formula>
    </cfRule>
    <cfRule type="containsText" dxfId="114" priority="1345" operator="containsText" text="TERMINADA">
      <formula>NOT(ISERROR(SEARCH("TERMINADA",X29)))</formula>
    </cfRule>
    <cfRule type="containsText" dxfId="113" priority="1346" operator="containsText" text="EN PROCESO">
      <formula>NOT(ISERROR(SEARCH("EN PROCESO",X29)))</formula>
    </cfRule>
    <cfRule type="containsText" dxfId="112" priority="1347" operator="containsText" text="INCUMPLIDA">
      <formula>NOT(ISERROR(SEARCH("INCUMPLIDA",X29)))</formula>
    </cfRule>
    <cfRule type="containsText" dxfId="111" priority="1348" operator="containsText" text="SIN INICIAR">
      <formula>NOT(ISERROR(SEARCH("SIN INICIAR",X29)))</formula>
    </cfRule>
  </conditionalFormatting>
  <conditionalFormatting sqref="X30:Y30">
    <cfRule type="containsText" dxfId="110" priority="1322" operator="containsText" text="TERMINADA EXTEMPORÁNEA">
      <formula>NOT(ISERROR(SEARCH("TERMINADA EXTEMPORÁNEA",X30)))</formula>
    </cfRule>
    <cfRule type="containsText" dxfId="109" priority="1323" operator="containsText" text="TERMINADA">
      <formula>NOT(ISERROR(SEARCH("TERMINADA",X30)))</formula>
    </cfRule>
    <cfRule type="containsText" dxfId="108" priority="1324" operator="containsText" text="EN PROCESO">
      <formula>NOT(ISERROR(SEARCH("EN PROCESO",X30)))</formula>
    </cfRule>
    <cfRule type="containsText" dxfId="107" priority="1325" operator="containsText" text="INCUMPLIDA">
      <formula>NOT(ISERROR(SEARCH("INCUMPLIDA",X30)))</formula>
    </cfRule>
    <cfRule type="containsText" dxfId="106" priority="1326" operator="containsText" text="SIN INICIAR">
      <formula>NOT(ISERROR(SEARCH("SIN INICIAR",X30)))</formula>
    </cfRule>
  </conditionalFormatting>
  <conditionalFormatting sqref="Y30">
    <cfRule type="containsText" dxfId="105" priority="1321" operator="containsText" text="ABIERTA">
      <formula>NOT(ISERROR(SEARCH("ABIERTA",Y30)))</formula>
    </cfRule>
  </conditionalFormatting>
  <conditionalFormatting sqref="Y30">
    <cfRule type="containsText" dxfId="104" priority="1316" operator="containsText" text="TERMINADA EXTEMPORÁNEA">
      <formula>NOT(ISERROR(SEARCH("TERMINADA EXTEMPORÁNEA",Y30)))</formula>
    </cfRule>
    <cfRule type="containsText" dxfId="103" priority="1317" operator="containsText" text="TERMINADA">
      <formula>NOT(ISERROR(SEARCH("TERMINADA",Y30)))</formula>
    </cfRule>
    <cfRule type="containsText" dxfId="102" priority="1318" operator="containsText" text="EN PROCESO">
      <formula>NOT(ISERROR(SEARCH("EN PROCESO",Y30)))</formula>
    </cfRule>
    <cfRule type="containsText" dxfId="101" priority="1319" operator="containsText" text="INCUMPLIDA">
      <formula>NOT(ISERROR(SEARCH("INCUMPLIDA",Y30)))</formula>
    </cfRule>
    <cfRule type="containsText" dxfId="100" priority="1320" operator="containsText" text="SIN INICIAR">
      <formula>NOT(ISERROR(SEARCH("SIN INICIAR",Y30)))</formula>
    </cfRule>
  </conditionalFormatting>
  <conditionalFormatting sqref="Y30">
    <cfRule type="containsText" dxfId="99" priority="1315" operator="containsText" text="ABIERTA">
      <formula>NOT(ISERROR(SEARCH("ABIERTA",Y30)))</formula>
    </cfRule>
  </conditionalFormatting>
  <conditionalFormatting sqref="X30">
    <cfRule type="containsText" dxfId="98" priority="1310" operator="containsText" text="TERMINADA EXTEMPORÁNEA">
      <formula>NOT(ISERROR(SEARCH("TERMINADA EXTEMPORÁNEA",X30)))</formula>
    </cfRule>
    <cfRule type="containsText" dxfId="97" priority="1311" operator="containsText" text="TERMINADA">
      <formula>NOT(ISERROR(SEARCH("TERMINADA",X30)))</formula>
    </cfRule>
    <cfRule type="containsText" dxfId="96" priority="1312" operator="containsText" text="EN PROCESO">
      <formula>NOT(ISERROR(SEARCH("EN PROCESO",X30)))</formula>
    </cfRule>
    <cfRule type="containsText" dxfId="95" priority="1313" operator="containsText" text="INCUMPLIDA">
      <formula>NOT(ISERROR(SEARCH("INCUMPLIDA",X30)))</formula>
    </cfRule>
    <cfRule type="containsText" dxfId="94" priority="1314" operator="containsText" text="SIN INICIAR">
      <formula>NOT(ISERROR(SEARCH("SIN INICIAR",X30)))</formula>
    </cfRule>
  </conditionalFormatting>
  <conditionalFormatting sqref="X31">
    <cfRule type="containsText" dxfId="93" priority="1254" operator="containsText" text="TERMINADA EXTEMPORÁNEA">
      <formula>NOT(ISERROR(SEARCH("TERMINADA EXTEMPORÁNEA",X31)))</formula>
    </cfRule>
    <cfRule type="containsText" dxfId="92" priority="1255" operator="containsText" text="TERMINADA">
      <formula>NOT(ISERROR(SEARCH("TERMINADA",X31)))</formula>
    </cfRule>
    <cfRule type="containsText" dxfId="91" priority="1256" operator="containsText" text="EN PROCESO">
      <formula>NOT(ISERROR(SEARCH("EN PROCESO",X31)))</formula>
    </cfRule>
    <cfRule type="containsText" dxfId="90" priority="1257" operator="containsText" text="INCUMPLIDA">
      <formula>NOT(ISERROR(SEARCH("INCUMPLIDA",X31)))</formula>
    </cfRule>
    <cfRule type="containsText" dxfId="89" priority="1258" operator="containsText" text="SIN INICIAR">
      <formula>NOT(ISERROR(SEARCH("SIN INICIAR",X31)))</formula>
    </cfRule>
  </conditionalFormatting>
  <conditionalFormatting sqref="X31">
    <cfRule type="containsText" dxfId="88" priority="1249" operator="containsText" text="TERMINADA EXTEMPORÁNEA">
      <formula>NOT(ISERROR(SEARCH("TERMINADA EXTEMPORÁNEA",X31)))</formula>
    </cfRule>
    <cfRule type="containsText" dxfId="87" priority="1250" operator="containsText" text="TERMINADA">
      <formula>NOT(ISERROR(SEARCH("TERMINADA",X31)))</formula>
    </cfRule>
    <cfRule type="containsText" dxfId="86" priority="1251" operator="containsText" text="EN PROCESO">
      <formula>NOT(ISERROR(SEARCH("EN PROCESO",X31)))</formula>
    </cfRule>
    <cfRule type="containsText" dxfId="85" priority="1252" operator="containsText" text="INCUMPLIDA">
      <formula>NOT(ISERROR(SEARCH("INCUMPLIDA",X31)))</formula>
    </cfRule>
    <cfRule type="containsText" dxfId="84" priority="1253" operator="containsText" text="SIN INICIAR">
      <formula>NOT(ISERROR(SEARCH("SIN INICIAR",X31)))</formula>
    </cfRule>
  </conditionalFormatting>
  <conditionalFormatting sqref="X33">
    <cfRule type="containsText" dxfId="83" priority="1234" operator="containsText" text="TERMINADA EXTEMPORÁNEA">
      <formula>NOT(ISERROR(SEARCH("TERMINADA EXTEMPORÁNEA",X33)))</formula>
    </cfRule>
    <cfRule type="containsText" dxfId="82" priority="1235" operator="containsText" text="TERMINADA">
      <formula>NOT(ISERROR(SEARCH("TERMINADA",X33)))</formula>
    </cfRule>
    <cfRule type="containsText" dxfId="81" priority="1236" operator="containsText" text="EN PROCESO">
      <formula>NOT(ISERROR(SEARCH("EN PROCESO",X33)))</formula>
    </cfRule>
    <cfRule type="containsText" dxfId="80" priority="1237" operator="containsText" text="INCUMPLIDA">
      <formula>NOT(ISERROR(SEARCH("INCUMPLIDA",X33)))</formula>
    </cfRule>
    <cfRule type="containsText" dxfId="79" priority="1238" operator="containsText" text="SIN INICIAR">
      <formula>NOT(ISERROR(SEARCH("SIN INICIAR",X33)))</formula>
    </cfRule>
  </conditionalFormatting>
  <conditionalFormatting sqref="X33">
    <cfRule type="containsText" dxfId="78" priority="1229" operator="containsText" text="TERMINADA EXTEMPORÁNEA">
      <formula>NOT(ISERROR(SEARCH("TERMINADA EXTEMPORÁNEA",X33)))</formula>
    </cfRule>
    <cfRule type="containsText" dxfId="77" priority="1230" operator="containsText" text="TERMINADA">
      <formula>NOT(ISERROR(SEARCH("TERMINADA",X33)))</formula>
    </cfRule>
    <cfRule type="containsText" dxfId="76" priority="1231" operator="containsText" text="EN PROCESO">
      <formula>NOT(ISERROR(SEARCH("EN PROCESO",X33)))</formula>
    </cfRule>
    <cfRule type="containsText" dxfId="75" priority="1232" operator="containsText" text="INCUMPLIDA">
      <formula>NOT(ISERROR(SEARCH("INCUMPLIDA",X33)))</formula>
    </cfRule>
    <cfRule type="containsText" dxfId="74" priority="1233" operator="containsText" text="SIN INICIAR">
      <formula>NOT(ISERROR(SEARCH("SIN INICIAR",X33)))</formula>
    </cfRule>
  </conditionalFormatting>
  <conditionalFormatting sqref="X34">
    <cfRule type="containsText" dxfId="73" priority="1224" operator="containsText" text="TERMINADA EXTEMPORÁNEA">
      <formula>NOT(ISERROR(SEARCH("TERMINADA EXTEMPORÁNEA",X34)))</formula>
    </cfRule>
    <cfRule type="containsText" dxfId="72" priority="1225" operator="containsText" text="TERMINADA">
      <formula>NOT(ISERROR(SEARCH("TERMINADA",X34)))</formula>
    </cfRule>
    <cfRule type="containsText" dxfId="71" priority="1226" operator="containsText" text="EN PROCESO">
      <formula>NOT(ISERROR(SEARCH("EN PROCESO",X34)))</formula>
    </cfRule>
    <cfRule type="containsText" dxfId="70" priority="1227" operator="containsText" text="INCUMPLIDA">
      <formula>NOT(ISERROR(SEARCH("INCUMPLIDA",X34)))</formula>
    </cfRule>
    <cfRule type="containsText" dxfId="69" priority="1228" operator="containsText" text="SIN INICIAR">
      <formula>NOT(ISERROR(SEARCH("SIN INICIAR",X34)))</formula>
    </cfRule>
  </conditionalFormatting>
  <conditionalFormatting sqref="X34">
    <cfRule type="containsText" dxfId="68" priority="1219" operator="containsText" text="TERMINADA EXTEMPORÁNEA">
      <formula>NOT(ISERROR(SEARCH("TERMINADA EXTEMPORÁNEA",X34)))</formula>
    </cfRule>
    <cfRule type="containsText" dxfId="67" priority="1220" operator="containsText" text="TERMINADA">
      <formula>NOT(ISERROR(SEARCH("TERMINADA",X34)))</formula>
    </cfRule>
    <cfRule type="containsText" dxfId="66" priority="1221" operator="containsText" text="EN PROCESO">
      <formula>NOT(ISERROR(SEARCH("EN PROCESO",X34)))</formula>
    </cfRule>
    <cfRule type="containsText" dxfId="65" priority="1222" operator="containsText" text="INCUMPLIDA">
      <formula>NOT(ISERROR(SEARCH("INCUMPLIDA",X34)))</formula>
    </cfRule>
    <cfRule type="containsText" dxfId="64" priority="1223" operator="containsText" text="SIN INICIAR">
      <formula>NOT(ISERROR(SEARCH("SIN INICIAR",X34)))</formula>
    </cfRule>
  </conditionalFormatting>
  <conditionalFormatting sqref="X32">
    <cfRule type="containsText" dxfId="63" priority="1174" operator="containsText" text="TERMINADA EXTEMPORÁNEA">
      <formula>NOT(ISERROR(SEARCH("TERMINADA EXTEMPORÁNEA",X32)))</formula>
    </cfRule>
    <cfRule type="containsText" dxfId="62" priority="1175" operator="containsText" text="TERMINADA">
      <formula>NOT(ISERROR(SEARCH("TERMINADA",X32)))</formula>
    </cfRule>
    <cfRule type="containsText" dxfId="61" priority="1176" operator="containsText" text="EN PROCESO">
      <formula>NOT(ISERROR(SEARCH("EN PROCESO",X32)))</formula>
    </cfRule>
    <cfRule type="containsText" dxfId="60" priority="1177" operator="containsText" text="INCUMPLIDA">
      <formula>NOT(ISERROR(SEARCH("INCUMPLIDA",X32)))</formula>
    </cfRule>
    <cfRule type="containsText" dxfId="59" priority="1178" operator="containsText" text="SIN INICIAR">
      <formula>NOT(ISERROR(SEARCH("SIN INICIAR",X32)))</formula>
    </cfRule>
  </conditionalFormatting>
  <conditionalFormatting sqref="X32">
    <cfRule type="containsText" dxfId="58" priority="1169" operator="containsText" text="TERMINADA EXTEMPORÁNEA">
      <formula>NOT(ISERROR(SEARCH("TERMINADA EXTEMPORÁNEA",X32)))</formula>
    </cfRule>
    <cfRule type="containsText" dxfId="57" priority="1170" operator="containsText" text="TERMINADA">
      <formula>NOT(ISERROR(SEARCH("TERMINADA",X32)))</formula>
    </cfRule>
    <cfRule type="containsText" dxfId="56" priority="1171" operator="containsText" text="EN PROCESO">
      <formula>NOT(ISERROR(SEARCH("EN PROCESO",X32)))</formula>
    </cfRule>
    <cfRule type="containsText" dxfId="55" priority="1172" operator="containsText" text="INCUMPLIDA">
      <formula>NOT(ISERROR(SEARCH("INCUMPLIDA",X32)))</formula>
    </cfRule>
    <cfRule type="containsText" dxfId="54" priority="1173" operator="containsText" text="SIN INICIAR">
      <formula>NOT(ISERROR(SEARCH("SIN INICIAR",X32)))</formula>
    </cfRule>
  </conditionalFormatting>
  <conditionalFormatting sqref="X35">
    <cfRule type="containsText" dxfId="53" priority="1134" operator="containsText" text="TERMINADA EXTEMPORÁNEA">
      <formula>NOT(ISERROR(SEARCH("TERMINADA EXTEMPORÁNEA",X35)))</formula>
    </cfRule>
    <cfRule type="containsText" dxfId="52" priority="1135" operator="containsText" text="TERMINADA">
      <formula>NOT(ISERROR(SEARCH("TERMINADA",X35)))</formula>
    </cfRule>
    <cfRule type="containsText" dxfId="51" priority="1136" operator="containsText" text="EN PROCESO">
      <formula>NOT(ISERROR(SEARCH("EN PROCESO",X35)))</formula>
    </cfRule>
    <cfRule type="containsText" dxfId="50" priority="1137" operator="containsText" text="INCUMPLIDA">
      <formula>NOT(ISERROR(SEARCH("INCUMPLIDA",X35)))</formula>
    </cfRule>
    <cfRule type="containsText" dxfId="49" priority="1138" operator="containsText" text="SIN INICIAR">
      <formula>NOT(ISERROR(SEARCH("SIN INICIAR",X35)))</formula>
    </cfRule>
  </conditionalFormatting>
  <conditionalFormatting sqref="X35">
    <cfRule type="containsText" dxfId="48" priority="1129" operator="containsText" text="TERMINADA EXTEMPORÁNEA">
      <formula>NOT(ISERROR(SEARCH("TERMINADA EXTEMPORÁNEA",X35)))</formula>
    </cfRule>
    <cfRule type="containsText" dxfId="47" priority="1130" operator="containsText" text="TERMINADA">
      <formula>NOT(ISERROR(SEARCH("TERMINADA",X35)))</formula>
    </cfRule>
    <cfRule type="containsText" dxfId="46" priority="1131" operator="containsText" text="EN PROCESO">
      <formula>NOT(ISERROR(SEARCH("EN PROCESO",X35)))</formula>
    </cfRule>
    <cfRule type="containsText" dxfId="45" priority="1132" operator="containsText" text="INCUMPLIDA">
      <formula>NOT(ISERROR(SEARCH("INCUMPLIDA",X35)))</formula>
    </cfRule>
    <cfRule type="containsText" dxfId="44" priority="1133" operator="containsText" text="SIN INICIAR">
      <formula>NOT(ISERROR(SEARCH("SIN INICIAR",X35)))</formula>
    </cfRule>
  </conditionalFormatting>
  <conditionalFormatting sqref="X36">
    <cfRule type="containsText" dxfId="43" priority="40" operator="containsText" text="TERMINADA EXTEMPORÁNEA">
      <formula>NOT(ISERROR(SEARCH("TERMINADA EXTEMPORÁNEA",X36)))</formula>
    </cfRule>
    <cfRule type="containsText" dxfId="42" priority="41" operator="containsText" text="TERMINADA">
      <formula>NOT(ISERROR(SEARCH("TERMINADA",X36)))</formula>
    </cfRule>
    <cfRule type="containsText" dxfId="41" priority="42" operator="containsText" text="EN PROCESO">
      <formula>NOT(ISERROR(SEARCH("EN PROCESO",X36)))</formula>
    </cfRule>
    <cfRule type="containsText" dxfId="40" priority="43" operator="containsText" text="INCUMPLIDA">
      <formula>NOT(ISERROR(SEARCH("INCUMPLIDA",X36)))</formula>
    </cfRule>
    <cfRule type="containsText" dxfId="39" priority="44" operator="containsText" text="SIN INICIAR">
      <formula>NOT(ISERROR(SEARCH("SIN INICIAR",X36)))</formula>
    </cfRule>
  </conditionalFormatting>
  <conditionalFormatting sqref="X36">
    <cfRule type="containsText" dxfId="38" priority="35" operator="containsText" text="TERMINADA EXTEMPORÁNEA">
      <formula>NOT(ISERROR(SEARCH("TERMINADA EXTEMPORÁNEA",X36)))</formula>
    </cfRule>
    <cfRule type="containsText" dxfId="37" priority="36" operator="containsText" text="TERMINADA">
      <formula>NOT(ISERROR(SEARCH("TERMINADA",X36)))</formula>
    </cfRule>
    <cfRule type="containsText" dxfId="36" priority="37" operator="containsText" text="EN PROCESO">
      <formula>NOT(ISERROR(SEARCH("EN PROCESO",X36)))</formula>
    </cfRule>
    <cfRule type="containsText" dxfId="35" priority="38" operator="containsText" text="INCUMPLIDA">
      <formula>NOT(ISERROR(SEARCH("INCUMPLIDA",X36)))</formula>
    </cfRule>
    <cfRule type="containsText" dxfId="34" priority="39" operator="containsText" text="SIN INICIAR">
      <formula>NOT(ISERROR(SEARCH("SIN INICIAR",X36)))</formula>
    </cfRule>
  </conditionalFormatting>
  <conditionalFormatting sqref="X37:X69">
    <cfRule type="containsText" dxfId="33" priority="30" operator="containsText" text="TERMINADA EXTEMPORÁNEA">
      <formula>NOT(ISERROR(SEARCH("TERMINADA EXTEMPORÁNEA",X37)))</formula>
    </cfRule>
    <cfRule type="containsText" dxfId="32" priority="31" operator="containsText" text="TERMINADA">
      <formula>NOT(ISERROR(SEARCH("TERMINADA",X37)))</formula>
    </cfRule>
    <cfRule type="containsText" dxfId="31" priority="32" operator="containsText" text="EN PROCESO">
      <formula>NOT(ISERROR(SEARCH("EN PROCESO",X37)))</formula>
    </cfRule>
    <cfRule type="containsText" dxfId="30" priority="33" operator="containsText" text="INCUMPLIDA">
      <formula>NOT(ISERROR(SEARCH("INCUMPLIDA",X37)))</formula>
    </cfRule>
    <cfRule type="containsText" dxfId="29" priority="34" operator="containsText" text="SIN INICIAR">
      <formula>NOT(ISERROR(SEARCH("SIN INICIAR",X37)))</formula>
    </cfRule>
  </conditionalFormatting>
  <conditionalFormatting sqref="X37:X69">
    <cfRule type="containsText" dxfId="28" priority="25" operator="containsText" text="TERMINADA EXTEMPORÁNEA">
      <formula>NOT(ISERROR(SEARCH("TERMINADA EXTEMPORÁNEA",X37)))</formula>
    </cfRule>
    <cfRule type="containsText" dxfId="27" priority="26" operator="containsText" text="TERMINADA">
      <formula>NOT(ISERROR(SEARCH("TERMINADA",X37)))</formula>
    </cfRule>
    <cfRule type="containsText" dxfId="26" priority="27" operator="containsText" text="EN PROCESO">
      <formula>NOT(ISERROR(SEARCH("EN PROCESO",X37)))</formula>
    </cfRule>
    <cfRule type="containsText" dxfId="25" priority="28" operator="containsText" text="INCUMPLIDA">
      <formula>NOT(ISERROR(SEARCH("INCUMPLIDA",X37)))</formula>
    </cfRule>
    <cfRule type="containsText" dxfId="24" priority="29" operator="containsText" text="SIN INICIAR">
      <formula>NOT(ISERROR(SEARCH("SIN INICIAR",X37)))</formula>
    </cfRule>
  </conditionalFormatting>
  <conditionalFormatting sqref="AJ10:AJ97">
    <cfRule type="containsText" dxfId="23" priority="23" operator="containsText" text="PENDIENTE">
      <formula>NOT(ISERROR(SEARCH("PENDIENTE",AJ10)))</formula>
    </cfRule>
    <cfRule type="containsText" dxfId="22" priority="24" operator="containsText" text="CUMPLIDA">
      <formula>NOT(ISERROR(SEARCH("CUMPLIDA",AJ10)))</formula>
    </cfRule>
  </conditionalFormatting>
  <conditionalFormatting sqref="AL10:AL15 AL17 AL19:AL27 AL29 AL31 AL33:AL97">
    <cfRule type="containsText" dxfId="21" priority="21" operator="containsText" text="CERRADA">
      <formula>NOT(ISERROR(SEARCH("CERRADA",AL10)))</formula>
    </cfRule>
    <cfRule type="containsText" dxfId="20" priority="22" operator="containsText" text="ABIERTA">
      <formula>NOT(ISERROR(SEARCH("ABIERTA",AL10)))</formula>
    </cfRule>
  </conditionalFormatting>
  <conditionalFormatting sqref="AG10:AG76 AG78:AG97">
    <cfRule type="containsText" dxfId="19" priority="16" operator="containsText" text="INCUMPLIDA">
      <formula>NOT(ISERROR(SEARCH("INCUMPLIDA",AG10)))</formula>
    </cfRule>
    <cfRule type="containsText" dxfId="18" priority="17" operator="containsText" text="TERMINADA EXTEMPORÁNEA">
      <formula>NOT(ISERROR(SEARCH("TERMINADA EXTEMPORÁNEA",AG10)))</formula>
    </cfRule>
    <cfRule type="containsText" dxfId="17" priority="18" operator="containsText" text="TERMINADA">
      <formula>NOT(ISERROR(SEARCH("TERMINADA",AG10)))</formula>
    </cfRule>
    <cfRule type="containsText" dxfId="16" priority="19" operator="containsText" text="EN PROCESO">
      <formula>NOT(ISERROR(SEARCH("EN PROCESO",AG10)))</formula>
    </cfRule>
    <cfRule type="containsText" dxfId="15" priority="20" operator="containsText" text="SIN INICIAR">
      <formula>NOT(ISERROR(SEARCH("SIN INICIAR",AG10)))</formula>
    </cfRule>
  </conditionalFormatting>
  <conditionalFormatting sqref="AL16">
    <cfRule type="containsText" dxfId="14" priority="14" operator="containsText" text="CERRADA">
      <formula>NOT(ISERROR(SEARCH("CERRADA",AL16)))</formula>
    </cfRule>
    <cfRule type="containsText" dxfId="13" priority="15" operator="containsText" text="ABIERTA">
      <formula>NOT(ISERROR(SEARCH("ABIERTA",AL16)))</formula>
    </cfRule>
  </conditionalFormatting>
  <conditionalFormatting sqref="AL18">
    <cfRule type="containsText" dxfId="12" priority="12" operator="containsText" text="CERRADA">
      <formula>NOT(ISERROR(SEARCH("CERRADA",AL18)))</formula>
    </cfRule>
    <cfRule type="containsText" dxfId="11" priority="13" operator="containsText" text="ABIERTA">
      <formula>NOT(ISERROR(SEARCH("ABIERTA",AL18)))</formula>
    </cfRule>
  </conditionalFormatting>
  <conditionalFormatting sqref="AL28">
    <cfRule type="containsText" dxfId="10" priority="10" operator="containsText" text="CERRADA">
      <formula>NOT(ISERROR(SEARCH("CERRADA",AL28)))</formula>
    </cfRule>
    <cfRule type="containsText" dxfId="9" priority="11" operator="containsText" text="ABIERTA">
      <formula>NOT(ISERROR(SEARCH("ABIERTA",AL28)))</formula>
    </cfRule>
  </conditionalFormatting>
  <conditionalFormatting sqref="AL30">
    <cfRule type="containsText" dxfId="8" priority="8" operator="containsText" text="CERRADA">
      <formula>NOT(ISERROR(SEARCH("CERRADA",AL30)))</formula>
    </cfRule>
    <cfRule type="containsText" dxfId="7" priority="9" operator="containsText" text="ABIERTA">
      <formula>NOT(ISERROR(SEARCH("ABIERTA",AL30)))</formula>
    </cfRule>
  </conditionalFormatting>
  <conditionalFormatting sqref="AL32">
    <cfRule type="containsText" dxfId="6" priority="6" operator="containsText" text="CERRADA">
      <formula>NOT(ISERROR(SEARCH("CERRADA",AL32)))</formula>
    </cfRule>
    <cfRule type="containsText" dxfId="5" priority="7" operator="containsText" text="ABIERTA">
      <formula>NOT(ISERROR(SEARCH("ABIERTA",AL32)))</formula>
    </cfRule>
  </conditionalFormatting>
  <conditionalFormatting sqref="AG77">
    <cfRule type="containsText" dxfId="4" priority="1" operator="containsText" text="INCUMPLIDA">
      <formula>NOT(ISERROR(SEARCH("INCUMPLIDA",AG77)))</formula>
    </cfRule>
    <cfRule type="containsText" dxfId="3" priority="2" operator="containsText" text="TERMINADA EXTEMPORÁNEA">
      <formula>NOT(ISERROR(SEARCH("TERMINADA EXTEMPORÁNEA",AG77)))</formula>
    </cfRule>
    <cfRule type="containsText" dxfId="2" priority="3" operator="containsText" text="TERMINADA">
      <formula>NOT(ISERROR(SEARCH("TERMINADA",AG77)))</formula>
    </cfRule>
    <cfRule type="containsText" dxfId="1" priority="4" operator="containsText" text="EN PROCESO">
      <formula>NOT(ISERROR(SEARCH("EN PROCESO",AG77)))</formula>
    </cfRule>
    <cfRule type="containsText" dxfId="0" priority="5" operator="containsText" text="SIN INICIAR">
      <formula>NOT(ISERROR(SEARCH("SIN INICIAR",AG77)))</formula>
    </cfRule>
  </conditionalFormatting>
  <dataValidations count="18">
    <dataValidation type="date" operator="greaterThan" allowBlank="1" showInputMessage="1" showErrorMessage="1" error="Fecha debe ser posterior a la del hallazgo (Columna E)" sqref="O24:O25" xr:uid="{00000000-0002-0000-0000-000000000000}">
      <formula1>XCL24</formula1>
    </dataValidation>
    <dataValidation type="date" operator="greaterThan" allowBlank="1" showInputMessage="1" showErrorMessage="1" error="Fecha debe ser posterior a la del hallazgo (Columna E)" sqref="O11" xr:uid="{00000000-0002-0000-0000-000001000000}">
      <formula1>E11</formula1>
    </dataValidation>
    <dataValidation type="date" operator="greaterThan" allowBlank="1" showInputMessage="1" showErrorMessage="1" error="Fecha debe ser posterior a la del hallazgo (Columna E)" sqref="O35" xr:uid="{00000000-0002-0000-0000-000002000000}">
      <formula1>XBX35</formula1>
    </dataValidation>
    <dataValidation type="date" operator="greaterThan" allowBlank="1" showInputMessage="1" showErrorMessage="1" error="Fecha debe ser posterior a la del hallazgo (Columna E)" sqref="O62:O64" xr:uid="{00000000-0002-0000-0000-000003000000}">
      <formula1>XCS62</formula1>
    </dataValidation>
    <dataValidation type="date" operator="greaterThan" allowBlank="1" showErrorMessage="1" sqref="E17:E20 B17:B20 E23 B23 B45:B61 E45:E61 B70:B77 E70:E77" xr:uid="{00000000-0002-0000-0000-000004000000}">
      <formula1>36892</formula1>
    </dataValidation>
    <dataValidation type="date" operator="greaterThan" allowBlank="1" showInputMessage="1" showErrorMessage="1" error="Fecha debe ser posterior a la del hallazgo (Columna E)" sqref="O12:O16 O21:O22 O28:O30" xr:uid="{00000000-0002-0000-0000-000005000000}">
      <formula1>#REF!</formula1>
    </dataValidation>
    <dataValidation type="date" operator="greaterThan" allowBlank="1" showInputMessage="1" showErrorMessage="1" prompt="Fecha debe ser posterior a la de inicio (Columna U)" sqref="P17:P20 P23 P45:P61 P70:P77" xr:uid="{00000000-0002-0000-0000-000006000000}">
      <formula1>O17</formula1>
    </dataValidation>
    <dataValidation type="date" operator="greaterThan" allowBlank="1" showInputMessage="1" showErrorMessage="1" sqref="B11:B16 E11:E16 O40:O44 B21:B22 E21:E22 B24:B25 E24:E25 B62:B69 E62:E69 E78:E97 B78:B97 B31:B44 E31:E44" xr:uid="{00000000-0002-0000-0000-000007000000}">
      <formula1>36892</formula1>
    </dataValidation>
    <dataValidation type="date" operator="greaterThan" allowBlank="1" showInputMessage="1" showErrorMessage="1" error="Fecha debe ser posterior a la de inicio (Columna U)" sqref="P11:P16 P21:P22 P24:P25 P85 P62:P69 P93:P97 P28:P44" xr:uid="{00000000-0002-0000-0000-000008000000}">
      <formula1>O11</formula1>
    </dataValidation>
    <dataValidation type="date" operator="greaterThan" allowBlank="1" showInputMessage="1" showErrorMessage="1" error="Fecha debe ser posterior a la del hallazgo (Columna E)" sqref="O86:P92 O85 O78:P84 O65:O69" xr:uid="{00000000-0002-0000-0000-000009000000}">
      <formula1>XDB65</formula1>
    </dataValidation>
    <dataValidation type="list" allowBlank="1" showInputMessage="1" showErrorMessage="1" sqref="T10:T11 K10:K11" xr:uid="{00000000-0002-0000-0000-00000A000000}">
      <formula1>#REF!</formula1>
    </dataValidation>
    <dataValidation type="date" operator="greaterThan" allowBlank="1" showInputMessage="1" showErrorMessage="1" prompt="Fecha debe ser posterior a la del hallazgo (Columna E)" sqref="O17:O20" xr:uid="{00000000-0002-0000-0000-00000B000000}">
      <formula1>XCI17</formula1>
    </dataValidation>
    <dataValidation type="date" operator="greaterThan" allowBlank="1" showInputMessage="1" showErrorMessage="1" prompt="Fecha debe ser posterior a la del hallazgo (Columna E)" sqref="O23" xr:uid="{00000000-0002-0000-0000-00000C000000}">
      <formula1>XBZ23</formula1>
    </dataValidation>
    <dataValidation type="date" operator="greaterThan" allowBlank="1" showInputMessage="1" showErrorMessage="1" error="Fecha debe ser posterior a la del hallazgo (Columna E)" sqref="O31:O34" xr:uid="{00000000-0002-0000-0000-00000D000000}">
      <formula1>XCM31</formula1>
    </dataValidation>
    <dataValidation type="date" operator="greaterThan" allowBlank="1" showInputMessage="1" showErrorMessage="1" prompt="Fecha debe ser posterior a la del hallazgo (Columna E)" sqref="O45:O61" xr:uid="{00000000-0002-0000-0000-00000E000000}">
      <formula1>XCS45</formula1>
    </dataValidation>
    <dataValidation type="date" operator="greaterThan" allowBlank="1" showInputMessage="1" showErrorMessage="1" prompt="Fecha debe ser posterior a la del hallazgo (Columna E)" sqref="O70:O77" xr:uid="{00000000-0002-0000-0000-00000F000000}">
      <formula1>XDA70</formula1>
    </dataValidation>
    <dataValidation type="date" operator="greaterThan" allowBlank="1" showInputMessage="1" showErrorMessage="1" error="Fecha debe ser posterior a la del hallazgo (Columna E)" sqref="O93:O97" xr:uid="{00000000-0002-0000-0000-000010000000}">
      <formula1>XEQ93</formula1>
    </dataValidation>
    <dataValidation type="date" operator="greaterThan" allowBlank="1" showInputMessage="1" showErrorMessage="1" error="Fecha debe ser posterior a la del hallazgo (Columna E)" sqref="O36:O39" xr:uid="{00000000-0002-0000-0000-000011000000}">
      <formula1>XCT36</formula1>
    </dataValidation>
  </dataValidations>
  <hyperlinks>
    <hyperlink ref="AB35" r:id="rId1" xr:uid="{00000000-0004-0000-0000-000000000000}"/>
  </hyperlinks>
  <pageMargins left="0.39370078740157483" right="0.39370078740157483" top="0.59055118110236227" bottom="0.59055118110236227" header="0" footer="0"/>
  <pageSetup paperSize="5" scale="18" pageOrder="overThenDown" orientation="landscape" r:id="rId2"/>
  <headerFooter>
    <oddFooter>&amp;R&amp;"Tahoma,Normal"&amp;8Página &amp;P de &amp;N</oddFooter>
  </headerFooter>
  <ignoredErrors>
    <ignoredError sqref="AG24 AG36 AG92 AG57" formula="1"/>
  </ignoredErrors>
  <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12000000}">
          <x14:formula1>
            <xm:f>'C:\Users\JIZETH\Downloads\[CCSE-FT-001. FORMULACIÓN PLAN DE MEJORAMIENTO DEC371 DILIGENCIADO (1).xlsx]Datos'!#REF!</xm:f>
          </x14:formula1>
          <xm:sqref>N89:N92 L89:L92</xm:sqref>
        </x14:dataValidation>
        <x14:dataValidation type="list" allowBlank="1" showInputMessage="1" showErrorMessage="1" xr:uid="{00000000-0002-0000-0000-000013000000}">
          <x14:formula1>
            <xm:f>'C:\Users\JIZETH\Downloads\[CCSE-FT-001. FORMULACIÓN PLAN DE MEJORAMIENTO SERVICIOS ADMINISTRATIVOS FINAL (1).xlsx]Datos'!#REF!</xm:f>
          </x14:formula1>
          <xm:sqref>N78:N84 N86:N88 T78:T84 T86:T88 L78:L84 L86:L88</xm:sqref>
        </x14:dataValidation>
        <x14:dataValidation type="list" allowBlank="1" showErrorMessage="1" xr:uid="{00000000-0002-0000-0000-000014000000}">
          <x14:formula1>
            <xm:f>'C:\Users\JIZETH\Downloads\[20211111_CCSE-FT-001_FORMULACIÓN PLAN DE MEJORAMIENTO_INFARCHIVOC_VR.xlsx]Datos'!#REF!</xm:f>
          </x14:formula1>
          <xm:sqref>T70:T77 N70:N77 L70:L77 C70:C77</xm:sqref>
        </x14:dataValidation>
        <x14:dataValidation type="list" allowBlank="1" showInputMessage="1" showErrorMessage="1" xr:uid="{00000000-0002-0000-0000-000015000000}">
          <x14:formula1>
            <xm:f>'C:\Users\janette.gomez\Desktop\[Plan mejoramiento produccion Diciembre de 2021.xlsx]Datos'!#REF!</xm:f>
          </x14:formula1>
          <xm:sqref>Q96:Q97 N96:N97 C96:C97 H96:H97 T96:T97 L96:L97</xm:sqref>
        </x14:dataValidation>
        <x14:dataValidation type="list" allowBlank="1" showInputMessage="1" showErrorMessage="1" xr:uid="{00000000-0002-0000-0000-000016000000}">
          <x14:formula1>
            <xm:f>'C:\Users\JIZETH\Downloads\[23122021 Plan mejoramiento produccion.xlsx]Datos'!#REF!</xm:f>
          </x14:formula1>
          <xm:sqref>Q93:Q95 N93:N95 C93:C95 H93:H95 T93:T95 L93:L95</xm:sqref>
        </x14:dataValidation>
        <x14:dataValidation type="list" allowBlank="1" showInputMessage="1" showErrorMessage="1" xr:uid="{00000000-0002-0000-0000-000017000000}">
          <x14:formula1>
            <xm:f>Datos!$N$3:$N$4</xm:f>
          </x14:formula1>
          <xm:sqref>AL10:AL97</xm:sqref>
        </x14:dataValidation>
        <x14:dataValidation type="list" allowBlank="1" showInputMessage="1" showErrorMessage="1" xr:uid="{00000000-0002-0000-0000-000018000000}">
          <x14:formula1>
            <xm:f>Datos!$P$3:$P$67</xm:f>
          </x14:formula1>
          <xm:sqref>AC10:AC97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72"/>
  <sheetViews>
    <sheetView topLeftCell="H6" workbookViewId="0">
      <selection activeCell="P7" sqref="P7"/>
    </sheetView>
  </sheetViews>
  <sheetFormatPr baseColWidth="10" defaultColWidth="11.44140625" defaultRowHeight="13.2" x14ac:dyDescent="0.25"/>
  <cols>
    <col min="1" max="1" width="1.44140625" style="3" customWidth="1"/>
    <col min="2" max="2" width="19.109375" style="3" customWidth="1"/>
    <col min="3" max="3" width="47.5546875" style="4" customWidth="1"/>
    <col min="4" max="4" width="18.88671875" style="3" customWidth="1"/>
    <col min="5" max="5" width="27.109375" style="3" customWidth="1"/>
    <col min="6" max="7" width="42.109375" style="5" customWidth="1"/>
    <col min="8" max="8" width="42.109375" style="6" customWidth="1"/>
    <col min="9" max="9" width="44.109375" style="8" customWidth="1"/>
    <col min="10" max="10" width="9.88671875" style="8" customWidth="1"/>
    <col min="11" max="11" width="16" style="8" customWidth="1"/>
    <col min="12" max="12" width="17.5546875" style="3" customWidth="1"/>
    <col min="13" max="13" width="27.33203125" style="3" customWidth="1"/>
    <col min="14" max="14" width="17.88671875" style="3" customWidth="1"/>
    <col min="15" max="16384" width="11.44140625" style="3"/>
  </cols>
  <sheetData>
    <row r="1" spans="2:16" x14ac:dyDescent="0.25">
      <c r="I1" s="7"/>
      <c r="J1" s="7"/>
      <c r="K1" s="7"/>
      <c r="L1" s="8"/>
    </row>
    <row r="2" spans="2:16" s="9" customFormat="1" x14ac:dyDescent="0.3">
      <c r="B2" s="9" t="s">
        <v>86</v>
      </c>
      <c r="C2" s="9" t="s">
        <v>87</v>
      </c>
      <c r="D2" s="9" t="s">
        <v>88</v>
      </c>
      <c r="E2" s="9" t="s">
        <v>89</v>
      </c>
      <c r="F2" s="9" t="s">
        <v>90</v>
      </c>
      <c r="G2" s="9" t="s">
        <v>91</v>
      </c>
      <c r="H2" s="9" t="s">
        <v>92</v>
      </c>
      <c r="I2" s="10" t="s">
        <v>93</v>
      </c>
      <c r="J2" s="10" t="s">
        <v>37</v>
      </c>
      <c r="L2" s="9" t="s">
        <v>94</v>
      </c>
      <c r="M2" s="9" t="s">
        <v>95</v>
      </c>
      <c r="N2" s="9" t="s">
        <v>96</v>
      </c>
      <c r="P2" s="10" t="s">
        <v>97</v>
      </c>
    </row>
    <row r="3" spans="2:16" x14ac:dyDescent="0.25">
      <c r="B3" s="3" t="s">
        <v>98</v>
      </c>
      <c r="C3" s="11" t="s">
        <v>99</v>
      </c>
      <c r="D3" s="12" t="s">
        <v>18</v>
      </c>
      <c r="E3" s="13" t="s">
        <v>48</v>
      </c>
      <c r="F3" s="14" t="s">
        <v>100</v>
      </c>
      <c r="G3" s="13" t="s">
        <v>101</v>
      </c>
      <c r="H3" s="13" t="s">
        <v>48</v>
      </c>
      <c r="I3" s="7">
        <v>0.5</v>
      </c>
      <c r="J3" s="8">
        <v>0</v>
      </c>
      <c r="K3" s="3"/>
      <c r="L3" s="8" t="s">
        <v>102</v>
      </c>
      <c r="M3" s="3" t="s">
        <v>17</v>
      </c>
      <c r="N3" s="8" t="s">
        <v>103</v>
      </c>
      <c r="P3" s="8">
        <v>0</v>
      </c>
    </row>
    <row r="4" spans="2:16" x14ac:dyDescent="0.25">
      <c r="B4" s="3" t="s">
        <v>16</v>
      </c>
      <c r="C4" s="11" t="s">
        <v>104</v>
      </c>
      <c r="D4" s="12" t="s">
        <v>19</v>
      </c>
      <c r="E4" s="13" t="s">
        <v>48</v>
      </c>
      <c r="F4" s="14" t="s">
        <v>105</v>
      </c>
      <c r="G4" s="13" t="s">
        <v>106</v>
      </c>
      <c r="H4" s="13" t="s">
        <v>49</v>
      </c>
      <c r="I4" s="7">
        <v>0.55000000000000004</v>
      </c>
      <c r="J4" s="15">
        <v>1</v>
      </c>
      <c r="K4" s="3"/>
      <c r="L4" s="8" t="s">
        <v>107</v>
      </c>
      <c r="M4" s="3" t="s">
        <v>108</v>
      </c>
      <c r="N4" s="8" t="s">
        <v>109</v>
      </c>
      <c r="P4" s="8">
        <v>0.3</v>
      </c>
    </row>
    <row r="5" spans="2:16" x14ac:dyDescent="0.25">
      <c r="C5" s="16" t="s">
        <v>110</v>
      </c>
      <c r="D5" s="17" t="s">
        <v>36</v>
      </c>
      <c r="E5" s="13" t="s">
        <v>39</v>
      </c>
      <c r="F5" s="14" t="s">
        <v>57</v>
      </c>
      <c r="G5" s="13" t="s">
        <v>111</v>
      </c>
      <c r="H5" s="13" t="s">
        <v>112</v>
      </c>
      <c r="I5" s="7">
        <v>0.6</v>
      </c>
      <c r="J5" s="15">
        <v>2</v>
      </c>
      <c r="K5" s="3"/>
      <c r="L5" s="8"/>
      <c r="M5" s="3" t="s">
        <v>113</v>
      </c>
      <c r="P5" s="8">
        <v>0.5</v>
      </c>
    </row>
    <row r="6" spans="2:16" x14ac:dyDescent="0.25">
      <c r="C6" s="11" t="s">
        <v>114</v>
      </c>
      <c r="E6" s="13" t="s">
        <v>39</v>
      </c>
      <c r="F6" s="14" t="s">
        <v>115</v>
      </c>
      <c r="G6" s="13" t="s">
        <v>116</v>
      </c>
      <c r="H6" s="13" t="s">
        <v>67</v>
      </c>
      <c r="I6" s="7">
        <v>0.65</v>
      </c>
      <c r="J6" s="15">
        <v>3</v>
      </c>
      <c r="K6" s="3"/>
      <c r="L6" s="8"/>
      <c r="M6" s="3" t="s">
        <v>117</v>
      </c>
      <c r="P6" s="194">
        <v>0.7</v>
      </c>
    </row>
    <row r="7" spans="2:16" x14ac:dyDescent="0.25">
      <c r="C7" s="11" t="s">
        <v>118</v>
      </c>
      <c r="E7" s="13" t="s">
        <v>39</v>
      </c>
      <c r="F7" s="14" t="s">
        <v>55</v>
      </c>
      <c r="G7" s="13" t="s">
        <v>119</v>
      </c>
      <c r="H7" s="13" t="s">
        <v>39</v>
      </c>
      <c r="I7" s="7">
        <v>0.7</v>
      </c>
      <c r="J7" s="15">
        <v>4</v>
      </c>
      <c r="K7" s="3"/>
      <c r="L7" s="8"/>
      <c r="M7" s="3" t="s">
        <v>120</v>
      </c>
      <c r="P7" s="90">
        <v>1</v>
      </c>
    </row>
    <row r="8" spans="2:16" x14ac:dyDescent="0.25">
      <c r="C8" s="11" t="s">
        <v>121</v>
      </c>
      <c r="E8" s="13" t="s">
        <v>39</v>
      </c>
      <c r="F8" s="14" t="s">
        <v>56</v>
      </c>
      <c r="G8" s="14" t="s">
        <v>122</v>
      </c>
      <c r="H8" s="14" t="s">
        <v>44</v>
      </c>
      <c r="I8" s="7">
        <v>0.75</v>
      </c>
      <c r="J8" s="15">
        <v>5</v>
      </c>
      <c r="K8" s="3"/>
      <c r="L8" s="8"/>
      <c r="M8" s="3" t="s">
        <v>69</v>
      </c>
      <c r="P8" s="8">
        <v>1.5</v>
      </c>
    </row>
    <row r="9" spans="2:16" x14ac:dyDescent="0.25">
      <c r="C9" s="11" t="s">
        <v>123</v>
      </c>
      <c r="E9" s="13" t="s">
        <v>40</v>
      </c>
      <c r="F9" s="14" t="s">
        <v>59</v>
      </c>
      <c r="G9" s="13" t="s">
        <v>124</v>
      </c>
      <c r="H9" s="14" t="s">
        <v>63</v>
      </c>
      <c r="I9" s="7">
        <v>0.8</v>
      </c>
      <c r="J9" s="15">
        <v>6</v>
      </c>
      <c r="K9" s="3"/>
      <c r="L9" s="8"/>
      <c r="P9" s="15">
        <v>2</v>
      </c>
    </row>
    <row r="10" spans="2:16" x14ac:dyDescent="0.25">
      <c r="C10" s="11" t="s">
        <v>125</v>
      </c>
      <c r="E10" s="14" t="s">
        <v>44</v>
      </c>
      <c r="F10" s="14" t="s">
        <v>126</v>
      </c>
      <c r="G10" s="13" t="s">
        <v>127</v>
      </c>
      <c r="H10" s="13" t="s">
        <v>45</v>
      </c>
      <c r="I10" s="7">
        <v>0.85</v>
      </c>
      <c r="J10" s="15">
        <v>7</v>
      </c>
      <c r="K10" s="3"/>
      <c r="L10" s="8"/>
      <c r="P10" s="15">
        <v>3</v>
      </c>
    </row>
    <row r="11" spans="2:16" ht="12.75" customHeight="1" x14ac:dyDescent="0.25">
      <c r="C11" s="16" t="s">
        <v>128</v>
      </c>
      <c r="E11" s="14" t="s">
        <v>42</v>
      </c>
      <c r="F11" s="14" t="s">
        <v>129</v>
      </c>
      <c r="G11" s="13" t="s">
        <v>130</v>
      </c>
      <c r="H11" s="13" t="s">
        <v>46</v>
      </c>
      <c r="I11" s="7">
        <v>0.9</v>
      </c>
      <c r="J11" s="15">
        <v>8</v>
      </c>
      <c r="K11" s="3"/>
      <c r="L11" s="8"/>
      <c r="P11" s="15">
        <v>4</v>
      </c>
    </row>
    <row r="12" spans="2:16" x14ac:dyDescent="0.25">
      <c r="C12" s="11" t="s">
        <v>131</v>
      </c>
      <c r="E12" s="14" t="s">
        <v>42</v>
      </c>
      <c r="F12" s="14" t="s">
        <v>30</v>
      </c>
      <c r="G12" s="13" t="s">
        <v>132</v>
      </c>
      <c r="H12" s="14" t="s">
        <v>133</v>
      </c>
      <c r="I12" s="7">
        <v>0.95</v>
      </c>
      <c r="J12" s="15">
        <v>9</v>
      </c>
      <c r="K12" s="3"/>
      <c r="L12" s="8"/>
      <c r="P12" s="15">
        <v>5</v>
      </c>
    </row>
    <row r="13" spans="2:16" x14ac:dyDescent="0.25">
      <c r="C13" s="11" t="s">
        <v>134</v>
      </c>
      <c r="E13" s="14" t="s">
        <v>44</v>
      </c>
      <c r="F13" s="14" t="s">
        <v>71</v>
      </c>
      <c r="G13" s="14" t="s">
        <v>135</v>
      </c>
      <c r="H13" s="14" t="s">
        <v>41</v>
      </c>
      <c r="I13" s="7">
        <v>1</v>
      </c>
      <c r="J13" s="15">
        <v>10</v>
      </c>
      <c r="K13" s="3"/>
      <c r="L13" s="8"/>
      <c r="P13" s="15">
        <v>6</v>
      </c>
    </row>
    <row r="14" spans="2:16" x14ac:dyDescent="0.25">
      <c r="C14" s="16" t="s">
        <v>136</v>
      </c>
      <c r="E14" s="13" t="s">
        <v>49</v>
      </c>
      <c r="F14" s="14" t="s">
        <v>137</v>
      </c>
      <c r="G14" s="14" t="s">
        <v>68</v>
      </c>
      <c r="H14" s="14" t="s">
        <v>40</v>
      </c>
      <c r="I14" s="7"/>
      <c r="J14" s="15"/>
      <c r="K14" s="3"/>
      <c r="L14" s="8"/>
      <c r="P14" s="15">
        <v>7</v>
      </c>
    </row>
    <row r="15" spans="2:16" ht="15" customHeight="1" x14ac:dyDescent="0.25">
      <c r="C15" s="16"/>
      <c r="E15" s="14"/>
      <c r="F15" s="14"/>
      <c r="G15" s="14" t="s">
        <v>138</v>
      </c>
      <c r="H15" s="14" t="s">
        <v>42</v>
      </c>
      <c r="I15" s="7"/>
      <c r="J15" s="15"/>
      <c r="K15" s="3"/>
      <c r="L15" s="8"/>
      <c r="P15" s="15">
        <v>8</v>
      </c>
    </row>
    <row r="16" spans="2:16" ht="14.25" customHeight="1" x14ac:dyDescent="0.25">
      <c r="C16" s="16"/>
      <c r="E16" s="13"/>
      <c r="F16" s="14"/>
      <c r="G16" s="14"/>
      <c r="H16" s="13" t="s">
        <v>139</v>
      </c>
      <c r="I16" s="7"/>
      <c r="J16" s="15"/>
      <c r="K16" s="3"/>
      <c r="L16" s="8"/>
      <c r="P16" s="15">
        <v>9</v>
      </c>
    </row>
    <row r="17" spans="3:16" x14ac:dyDescent="0.25">
      <c r="F17" s="14"/>
      <c r="G17" s="14"/>
      <c r="H17" s="14" t="s">
        <v>140</v>
      </c>
      <c r="I17" s="7"/>
      <c r="J17" s="15"/>
      <c r="K17" s="3"/>
      <c r="L17" s="8"/>
      <c r="P17" s="15">
        <v>10</v>
      </c>
    </row>
    <row r="18" spans="3:16" x14ac:dyDescent="0.25">
      <c r="F18" s="14"/>
      <c r="G18" s="14"/>
      <c r="H18" s="14" t="s">
        <v>141</v>
      </c>
      <c r="I18" s="7"/>
      <c r="J18" s="15"/>
      <c r="K18" s="3"/>
      <c r="L18" s="8"/>
      <c r="P18" s="15">
        <v>11</v>
      </c>
    </row>
    <row r="19" spans="3:16" x14ac:dyDescent="0.25">
      <c r="F19" s="14"/>
      <c r="G19" s="14"/>
      <c r="H19" s="14" t="s">
        <v>142</v>
      </c>
      <c r="I19" s="7"/>
      <c r="J19" s="15"/>
      <c r="K19" s="3"/>
      <c r="L19" s="8"/>
      <c r="P19" s="15">
        <v>12</v>
      </c>
    </row>
    <row r="20" spans="3:16" x14ac:dyDescent="0.25">
      <c r="F20" s="14"/>
      <c r="G20" s="14"/>
      <c r="H20" s="14" t="s">
        <v>135</v>
      </c>
      <c r="I20" s="7"/>
      <c r="J20" s="15"/>
      <c r="K20" s="3"/>
      <c r="L20" s="8"/>
      <c r="P20" s="15">
        <v>13</v>
      </c>
    </row>
    <row r="21" spans="3:16" x14ac:dyDescent="0.25">
      <c r="F21" s="14"/>
      <c r="G21" s="14"/>
      <c r="H21" s="14" t="s">
        <v>143</v>
      </c>
      <c r="I21" s="7"/>
      <c r="J21" s="15"/>
      <c r="K21" s="3"/>
      <c r="L21" s="8"/>
      <c r="P21" s="15">
        <v>14</v>
      </c>
    </row>
    <row r="22" spans="3:16" x14ac:dyDescent="0.25">
      <c r="F22" s="14"/>
      <c r="G22" s="14"/>
      <c r="H22" s="14" t="s">
        <v>43</v>
      </c>
      <c r="I22" s="7"/>
      <c r="J22" s="15"/>
      <c r="K22" s="3"/>
      <c r="L22" s="8"/>
      <c r="P22" s="15">
        <v>15</v>
      </c>
    </row>
    <row r="23" spans="3:16" x14ac:dyDescent="0.25">
      <c r="F23" s="14"/>
      <c r="G23" s="14"/>
      <c r="H23" s="14" t="s">
        <v>68</v>
      </c>
      <c r="J23" s="15"/>
      <c r="K23" s="3"/>
      <c r="P23" s="15">
        <v>16</v>
      </c>
    </row>
    <row r="24" spans="3:16" x14ac:dyDescent="0.25">
      <c r="F24" s="14"/>
      <c r="G24" s="14"/>
      <c r="H24" s="13" t="s">
        <v>144</v>
      </c>
      <c r="J24" s="15"/>
      <c r="K24" s="3"/>
      <c r="P24" s="15">
        <v>17</v>
      </c>
    </row>
    <row r="25" spans="3:16" x14ac:dyDescent="0.25">
      <c r="J25" s="15"/>
      <c r="K25" s="15"/>
      <c r="P25" s="15">
        <v>18</v>
      </c>
    </row>
    <row r="26" spans="3:16" x14ac:dyDescent="0.25">
      <c r="J26" s="15"/>
      <c r="K26" s="15"/>
      <c r="P26" s="15">
        <v>19</v>
      </c>
    </row>
    <row r="27" spans="3:16" x14ac:dyDescent="0.25">
      <c r="C27" s="9" t="s">
        <v>87</v>
      </c>
      <c r="D27" s="9" t="s">
        <v>89</v>
      </c>
      <c r="F27" s="18" t="s">
        <v>145</v>
      </c>
      <c r="G27" s="9" t="s">
        <v>89</v>
      </c>
      <c r="H27" s="18" t="s">
        <v>146</v>
      </c>
      <c r="J27" s="15"/>
      <c r="K27" s="15"/>
      <c r="P27" s="15">
        <v>20</v>
      </c>
    </row>
    <row r="28" spans="3:16" x14ac:dyDescent="0.25">
      <c r="C28" s="11" t="s">
        <v>99</v>
      </c>
      <c r="D28" s="13" t="s">
        <v>48</v>
      </c>
      <c r="F28" s="2" t="s">
        <v>50</v>
      </c>
      <c r="G28" s="13" t="s">
        <v>48</v>
      </c>
      <c r="H28" s="1" t="s">
        <v>48</v>
      </c>
      <c r="I28" s="2" t="s">
        <v>50</v>
      </c>
      <c r="J28" s="1" t="s">
        <v>48</v>
      </c>
      <c r="K28" s="15"/>
      <c r="P28" s="15">
        <v>21</v>
      </c>
    </row>
    <row r="29" spans="3:16" x14ac:dyDescent="0.25">
      <c r="C29" s="11" t="s">
        <v>147</v>
      </c>
      <c r="D29" s="13" t="s">
        <v>48</v>
      </c>
      <c r="F29" s="2" t="s">
        <v>51</v>
      </c>
      <c r="G29" s="13" t="s">
        <v>49</v>
      </c>
      <c r="H29" s="1" t="s">
        <v>49</v>
      </c>
      <c r="I29" s="2" t="s">
        <v>51</v>
      </c>
      <c r="J29" s="1" t="s">
        <v>49</v>
      </c>
      <c r="K29" s="15"/>
      <c r="P29" s="15">
        <v>22</v>
      </c>
    </row>
    <row r="30" spans="3:16" x14ac:dyDescent="0.25">
      <c r="C30" s="16" t="s">
        <v>110</v>
      </c>
      <c r="D30" s="13" t="s">
        <v>39</v>
      </c>
      <c r="F30" s="2" t="s">
        <v>29</v>
      </c>
      <c r="G30" s="13" t="s">
        <v>48</v>
      </c>
      <c r="H30" s="1" t="s">
        <v>112</v>
      </c>
      <c r="I30" s="2" t="s">
        <v>29</v>
      </c>
      <c r="J30" s="1" t="s">
        <v>112</v>
      </c>
      <c r="K30" s="15"/>
      <c r="P30" s="15">
        <v>23</v>
      </c>
    </row>
    <row r="31" spans="3:16" x14ac:dyDescent="0.25">
      <c r="C31" s="11" t="s">
        <v>114</v>
      </c>
      <c r="D31" s="13" t="s">
        <v>39</v>
      </c>
      <c r="F31" s="1" t="s">
        <v>52</v>
      </c>
      <c r="G31" s="13" t="s">
        <v>48</v>
      </c>
      <c r="H31" s="1" t="s">
        <v>67</v>
      </c>
      <c r="I31" s="1" t="s">
        <v>52</v>
      </c>
      <c r="J31" s="1" t="s">
        <v>67</v>
      </c>
      <c r="K31" s="15"/>
      <c r="P31" s="15">
        <v>24</v>
      </c>
    </row>
    <row r="32" spans="3:16" x14ac:dyDescent="0.25">
      <c r="C32" s="11" t="s">
        <v>118</v>
      </c>
      <c r="D32" s="13" t="s">
        <v>39</v>
      </c>
      <c r="F32" s="1" t="s">
        <v>53</v>
      </c>
      <c r="G32" s="13" t="s">
        <v>39</v>
      </c>
      <c r="H32" s="1" t="s">
        <v>39</v>
      </c>
      <c r="I32" s="1" t="s">
        <v>53</v>
      </c>
      <c r="J32" s="1" t="s">
        <v>39</v>
      </c>
      <c r="K32" s="15"/>
      <c r="P32" s="15">
        <v>25</v>
      </c>
    </row>
    <row r="33" spans="3:16" x14ac:dyDescent="0.25">
      <c r="C33" s="11" t="s">
        <v>121</v>
      </c>
      <c r="D33" s="13" t="s">
        <v>39</v>
      </c>
      <c r="F33" s="1" t="s">
        <v>55</v>
      </c>
      <c r="G33" s="13" t="s">
        <v>39</v>
      </c>
      <c r="H33" s="1" t="s">
        <v>63</v>
      </c>
      <c r="I33" s="1" t="s">
        <v>55</v>
      </c>
      <c r="J33" s="1" t="s">
        <v>63</v>
      </c>
      <c r="P33" s="15">
        <v>26</v>
      </c>
    </row>
    <row r="34" spans="3:16" x14ac:dyDescent="0.25">
      <c r="C34" s="11" t="s">
        <v>123</v>
      </c>
      <c r="D34" s="13" t="s">
        <v>40</v>
      </c>
      <c r="F34" s="1" t="s">
        <v>56</v>
      </c>
      <c r="G34" s="13" t="s">
        <v>39</v>
      </c>
      <c r="H34" s="1" t="s">
        <v>45</v>
      </c>
      <c r="I34" s="1" t="s">
        <v>56</v>
      </c>
      <c r="J34" s="1" t="s">
        <v>45</v>
      </c>
      <c r="P34" s="15">
        <v>27</v>
      </c>
    </row>
    <row r="35" spans="3:16" x14ac:dyDescent="0.25">
      <c r="C35" s="11" t="s">
        <v>125</v>
      </c>
      <c r="D35" s="14" t="s">
        <v>44</v>
      </c>
      <c r="F35" s="1" t="s">
        <v>57</v>
      </c>
      <c r="G35" s="13" t="s">
        <v>39</v>
      </c>
      <c r="H35" s="1" t="s">
        <v>46</v>
      </c>
      <c r="I35" s="1" t="s">
        <v>57</v>
      </c>
      <c r="J35" s="1" t="s">
        <v>46</v>
      </c>
      <c r="P35" s="15">
        <v>28</v>
      </c>
    </row>
    <row r="36" spans="3:16" ht="26.4" x14ac:dyDescent="0.25">
      <c r="C36" s="16" t="s">
        <v>128</v>
      </c>
      <c r="D36" s="14" t="s">
        <v>42</v>
      </c>
      <c r="F36" s="1" t="s">
        <v>58</v>
      </c>
      <c r="G36" s="13" t="s">
        <v>39</v>
      </c>
      <c r="H36" s="1" t="s">
        <v>133</v>
      </c>
      <c r="I36" s="1" t="s">
        <v>58</v>
      </c>
      <c r="J36" s="1" t="s">
        <v>133</v>
      </c>
      <c r="P36" s="15">
        <v>29</v>
      </c>
    </row>
    <row r="37" spans="3:16" x14ac:dyDescent="0.25">
      <c r="C37" s="11" t="s">
        <v>131</v>
      </c>
      <c r="D37" s="14" t="s">
        <v>42</v>
      </c>
      <c r="F37" s="1" t="s">
        <v>54</v>
      </c>
      <c r="G37" s="13" t="s">
        <v>44</v>
      </c>
      <c r="H37" s="1" t="s">
        <v>44</v>
      </c>
      <c r="I37" s="1" t="s">
        <v>54</v>
      </c>
      <c r="J37" s="1" t="s">
        <v>44</v>
      </c>
      <c r="P37" s="15">
        <v>30</v>
      </c>
    </row>
    <row r="38" spans="3:16" x14ac:dyDescent="0.25">
      <c r="C38" s="11" t="s">
        <v>148</v>
      </c>
      <c r="D38" s="14" t="s">
        <v>44</v>
      </c>
      <c r="F38" s="1" t="s">
        <v>70</v>
      </c>
      <c r="G38" s="14" t="s">
        <v>44</v>
      </c>
      <c r="H38" s="1" t="s">
        <v>41</v>
      </c>
      <c r="I38" s="1" t="s">
        <v>70</v>
      </c>
      <c r="J38" s="1" t="s">
        <v>41</v>
      </c>
      <c r="P38" s="15">
        <v>31</v>
      </c>
    </row>
    <row r="39" spans="3:16" x14ac:dyDescent="0.25">
      <c r="C39" s="16" t="s">
        <v>136</v>
      </c>
      <c r="D39" s="13" t="s">
        <v>49</v>
      </c>
      <c r="F39" s="1" t="s">
        <v>71</v>
      </c>
      <c r="G39" s="14" t="s">
        <v>44</v>
      </c>
      <c r="H39" s="1" t="s">
        <v>68</v>
      </c>
      <c r="I39" s="1" t="s">
        <v>71</v>
      </c>
      <c r="J39" s="1" t="s">
        <v>68</v>
      </c>
      <c r="P39" s="15">
        <v>32</v>
      </c>
    </row>
    <row r="40" spans="3:16" x14ac:dyDescent="0.25">
      <c r="C40" s="16" t="s">
        <v>149</v>
      </c>
      <c r="D40" s="13" t="s">
        <v>48</v>
      </c>
      <c r="F40" s="1" t="s">
        <v>60</v>
      </c>
      <c r="G40" s="14" t="s">
        <v>42</v>
      </c>
      <c r="H40" s="1" t="s">
        <v>64</v>
      </c>
      <c r="I40" s="1" t="s">
        <v>60</v>
      </c>
      <c r="J40" s="1" t="s">
        <v>64</v>
      </c>
      <c r="P40" s="15">
        <v>33</v>
      </c>
    </row>
    <row r="41" spans="3:16" x14ac:dyDescent="0.25">
      <c r="C41" s="16" t="s">
        <v>150</v>
      </c>
      <c r="D41" s="13" t="s">
        <v>39</v>
      </c>
      <c r="F41" s="1" t="s">
        <v>30</v>
      </c>
      <c r="G41" s="14" t="s">
        <v>42</v>
      </c>
      <c r="H41" s="1" t="s">
        <v>151</v>
      </c>
      <c r="I41" s="1" t="s">
        <v>30</v>
      </c>
      <c r="J41" s="1" t="s">
        <v>151</v>
      </c>
      <c r="P41" s="15">
        <v>34</v>
      </c>
    </row>
    <row r="42" spans="3:16" x14ac:dyDescent="0.25">
      <c r="F42" s="1" t="s">
        <v>28</v>
      </c>
      <c r="G42" s="14" t="s">
        <v>42</v>
      </c>
      <c r="H42" s="1" t="s">
        <v>143</v>
      </c>
      <c r="I42" s="1" t="s">
        <v>28</v>
      </c>
      <c r="J42" s="1" t="s">
        <v>143</v>
      </c>
      <c r="P42" s="15">
        <v>35</v>
      </c>
    </row>
    <row r="43" spans="3:16" x14ac:dyDescent="0.25">
      <c r="F43" s="1" t="s">
        <v>61</v>
      </c>
      <c r="G43" s="14" t="s">
        <v>42</v>
      </c>
      <c r="H43" s="1" t="s">
        <v>43</v>
      </c>
      <c r="I43" s="1" t="s">
        <v>61</v>
      </c>
      <c r="J43" s="1" t="s">
        <v>43</v>
      </c>
      <c r="P43" s="15">
        <v>36</v>
      </c>
    </row>
    <row r="44" spans="3:16" x14ac:dyDescent="0.25">
      <c r="F44" s="1" t="s">
        <v>62</v>
      </c>
      <c r="G44" s="14" t="s">
        <v>42</v>
      </c>
      <c r="H44" s="1" t="s">
        <v>152</v>
      </c>
      <c r="I44" s="1" t="s">
        <v>62</v>
      </c>
      <c r="J44" s="1" t="s">
        <v>152</v>
      </c>
      <c r="P44" s="15">
        <v>37</v>
      </c>
    </row>
    <row r="45" spans="3:16" x14ac:dyDescent="0.25">
      <c r="F45" s="1" t="s">
        <v>59</v>
      </c>
      <c r="G45" s="1" t="s">
        <v>40</v>
      </c>
      <c r="H45" s="1" t="s">
        <v>40</v>
      </c>
      <c r="I45" s="1" t="s">
        <v>59</v>
      </c>
      <c r="J45" s="1" t="s">
        <v>40</v>
      </c>
      <c r="P45" s="15">
        <v>38</v>
      </c>
    </row>
    <row r="46" spans="3:16" x14ac:dyDescent="0.25">
      <c r="F46" s="1" t="s">
        <v>25</v>
      </c>
      <c r="G46" s="1" t="s">
        <v>40</v>
      </c>
      <c r="H46" s="1" t="s">
        <v>139</v>
      </c>
      <c r="I46" s="1" t="s">
        <v>25</v>
      </c>
      <c r="J46" s="1" t="s">
        <v>139</v>
      </c>
      <c r="P46" s="15">
        <v>39</v>
      </c>
    </row>
    <row r="47" spans="3:16" x14ac:dyDescent="0.25">
      <c r="F47" s="1" t="s">
        <v>26</v>
      </c>
      <c r="G47" s="1" t="s">
        <v>40</v>
      </c>
      <c r="H47" s="1" t="s">
        <v>140</v>
      </c>
      <c r="I47" s="1" t="s">
        <v>26</v>
      </c>
      <c r="J47" s="1" t="s">
        <v>140</v>
      </c>
      <c r="P47" s="15">
        <v>40</v>
      </c>
    </row>
    <row r="48" spans="3:16" x14ac:dyDescent="0.25">
      <c r="F48" s="1" t="s">
        <v>27</v>
      </c>
      <c r="G48" s="1" t="s">
        <v>40</v>
      </c>
      <c r="H48" s="1" t="s">
        <v>141</v>
      </c>
      <c r="I48" s="1" t="s">
        <v>27</v>
      </c>
      <c r="J48" s="1" t="s">
        <v>141</v>
      </c>
      <c r="P48" s="15">
        <v>41</v>
      </c>
    </row>
    <row r="49" spans="6:16" x14ac:dyDescent="0.25">
      <c r="F49" s="1" t="s">
        <v>72</v>
      </c>
      <c r="G49" s="1" t="s">
        <v>40</v>
      </c>
      <c r="H49" s="1" t="s">
        <v>153</v>
      </c>
      <c r="I49" s="1" t="s">
        <v>72</v>
      </c>
      <c r="J49" s="1" t="s">
        <v>153</v>
      </c>
      <c r="P49" s="15">
        <v>42</v>
      </c>
    </row>
    <row r="50" spans="6:16" x14ac:dyDescent="0.25">
      <c r="F50" s="1" t="s">
        <v>73</v>
      </c>
      <c r="G50" s="1" t="s">
        <v>154</v>
      </c>
      <c r="H50" s="1" t="s">
        <v>154</v>
      </c>
      <c r="I50" s="1" t="s">
        <v>73</v>
      </c>
      <c r="J50" s="1" t="s">
        <v>154</v>
      </c>
      <c r="P50" s="15">
        <v>43</v>
      </c>
    </row>
    <row r="51" spans="6:16" x14ac:dyDescent="0.25">
      <c r="F51" s="1"/>
      <c r="G51" s="1"/>
      <c r="P51" s="15">
        <v>44</v>
      </c>
    </row>
    <row r="52" spans="6:16" x14ac:dyDescent="0.25">
      <c r="F52" s="1"/>
      <c r="G52" s="1"/>
      <c r="P52" s="15">
        <v>45</v>
      </c>
    </row>
    <row r="53" spans="6:16" x14ac:dyDescent="0.25">
      <c r="F53" s="1"/>
      <c r="G53" s="1"/>
      <c r="P53" s="15">
        <v>46</v>
      </c>
    </row>
    <row r="54" spans="6:16" x14ac:dyDescent="0.25">
      <c r="F54" s="1"/>
      <c r="G54" s="1"/>
      <c r="P54" s="15">
        <v>47</v>
      </c>
    </row>
    <row r="55" spans="6:16" x14ac:dyDescent="0.25">
      <c r="F55" s="1"/>
      <c r="G55" s="1"/>
      <c r="P55" s="15">
        <v>48</v>
      </c>
    </row>
    <row r="56" spans="6:16" x14ac:dyDescent="0.25">
      <c r="F56" s="1"/>
      <c r="P56" s="15">
        <v>49</v>
      </c>
    </row>
    <row r="57" spans="6:16" ht="14.4" x14ac:dyDescent="0.3">
      <c r="F57"/>
      <c r="G57"/>
      <c r="P57" s="15">
        <v>50</v>
      </c>
    </row>
    <row r="58" spans="6:16" x14ac:dyDescent="0.25">
      <c r="P58" s="15">
        <v>51</v>
      </c>
    </row>
    <row r="59" spans="6:16" x14ac:dyDescent="0.25">
      <c r="P59" s="15">
        <v>52</v>
      </c>
    </row>
    <row r="60" spans="6:16" x14ac:dyDescent="0.25">
      <c r="P60" s="15">
        <v>53</v>
      </c>
    </row>
    <row r="61" spans="6:16" x14ac:dyDescent="0.25">
      <c r="P61" s="15">
        <v>54</v>
      </c>
    </row>
    <row r="62" spans="6:16" x14ac:dyDescent="0.25">
      <c r="P62" s="15">
        <v>55</v>
      </c>
    </row>
    <row r="63" spans="6:16" x14ac:dyDescent="0.25">
      <c r="P63" s="15">
        <v>56</v>
      </c>
    </row>
    <row r="64" spans="6:16" x14ac:dyDescent="0.25">
      <c r="P64" s="15">
        <v>57</v>
      </c>
    </row>
    <row r="65" spans="16:16" x14ac:dyDescent="0.25">
      <c r="P65" s="15">
        <v>58</v>
      </c>
    </row>
    <row r="66" spans="16:16" x14ac:dyDescent="0.25">
      <c r="P66" s="15">
        <v>59</v>
      </c>
    </row>
    <row r="67" spans="16:16" x14ac:dyDescent="0.25">
      <c r="P67" s="15">
        <v>60</v>
      </c>
    </row>
    <row r="68" spans="16:16" x14ac:dyDescent="0.25">
      <c r="P68" s="15"/>
    </row>
    <row r="69" spans="16:16" x14ac:dyDescent="0.25">
      <c r="P69" s="15"/>
    </row>
    <row r="70" spans="16:16" x14ac:dyDescent="0.25">
      <c r="P70" s="15"/>
    </row>
    <row r="71" spans="16:16" x14ac:dyDescent="0.25">
      <c r="P71" s="15"/>
    </row>
    <row r="72" spans="16:16" x14ac:dyDescent="0.25">
      <c r="P72"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BED37AF6C363544B04697721CAE4A56" ma:contentTypeVersion="0" ma:contentTypeDescription="Crear nuevo documento." ma:contentTypeScope="" ma:versionID="5d23d79be8b5ca16ee7a9159ca836410">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B75182-D1F9-4C9A-817E-C3CA7942F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185A117-0A74-4F0C-BEAC-4703DE70DD99}">
  <ds:schemaRefs>
    <ds:schemaRef ds:uri="http://schemas.microsoft.com/sharepoint/v3/contenttype/forms"/>
  </ds:schemaRefs>
</ds:datastoreItem>
</file>

<file path=customXml/itemProps3.xml><?xml version="1.0" encoding="utf-8"?>
<ds:datastoreItem xmlns:ds="http://schemas.openxmlformats.org/officeDocument/2006/customXml" ds:itemID="{2B7E2677-5752-4F57-84D3-EBF4E2E6154A}">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CCSE-FT-019_PM</vt:lpstr>
      <vt:lpstr>Datos</vt:lpstr>
      <vt:lpstr>'CCSE-FT-019_PM'!Títulos_a_imprimir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Jizeth Hael Gonzalez Ramirez</dc:creator>
  <cp:lastModifiedBy>JIZETH</cp:lastModifiedBy>
  <cp:lastPrinted>2018-04-04T18:48:31Z</cp:lastPrinted>
  <dcterms:created xsi:type="dcterms:W3CDTF">2013-10-03T17:21:56Z</dcterms:created>
  <dcterms:modified xsi:type="dcterms:W3CDTF">2022-06-22T17:20:04Z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0x0101005BED37AF6C363544B04697721CAE4A56</vt:lpwstr>
  </property>
</Properties>
</file>