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updateLinks="never" defaultThemeVersion="124226"/>
  <mc:AlternateContent xmlns:mc="http://schemas.openxmlformats.org/markup-compatibility/2006">
    <mc:Choice Requires="x15">
      <x15ac:absPath xmlns:x15ac="http://schemas.microsoft.com/office/spreadsheetml/2010/11/ac" url="C:\Users\JIZETH\Downloads\"/>
    </mc:Choice>
  </mc:AlternateContent>
  <xr:revisionPtr revIDLastSave="0" documentId="8_{78750688-DC8C-41C7-A8E8-7BC85375365A}" xr6:coauthVersionLast="47" xr6:coauthVersionMax="47" xr10:uidLastSave="{00000000-0000-0000-0000-000000000000}"/>
  <bookViews>
    <workbookView xWindow="-108" yWindow="-108" windowWidth="23256" windowHeight="12576" tabRatio="599" xr2:uid="{00000000-000D-0000-FFFF-FFFF00000000}"/>
  </bookViews>
  <sheets>
    <sheet name="CCSE-FT-019_PM" sheetId="1" r:id="rId1"/>
    <sheet name="Datos"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0" hidden="1">'CCSE-FT-019_PM'!$A$9:$AO$155</definedName>
    <definedName name="origen">[1]Datos!$B$3:$B$19</definedName>
    <definedName name="_xlnm.Print_Titles" localSheetId="0">'CCSE-FT-019_PM'!$1:$9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02" i="1" l="1"/>
  <c r="AF102" i="1" s="1"/>
  <c r="AE101" i="1"/>
  <c r="AF101" i="1" s="1"/>
  <c r="AG102" i="1" l="1"/>
  <c r="AL102" i="1"/>
  <c r="AH102" i="1"/>
  <c r="AI102" i="1" s="1"/>
  <c r="AL101" i="1"/>
  <c r="AH101" i="1"/>
  <c r="AI101" i="1" s="1"/>
  <c r="AG101" i="1"/>
  <c r="AG56" i="1" l="1"/>
  <c r="AE95" i="1"/>
  <c r="AF95" i="1" s="1"/>
  <c r="AG95" i="1"/>
  <c r="AG81" i="1"/>
  <c r="AH95" i="1" l="1"/>
  <c r="AI95" i="1" s="1"/>
  <c r="AL95" i="1"/>
  <c r="AE135" i="1"/>
  <c r="AF135" i="1" s="1"/>
  <c r="AL135" i="1" s="1"/>
  <c r="AG135" i="1"/>
  <c r="AE136" i="1"/>
  <c r="AF136" i="1" s="1"/>
  <c r="AL136" i="1" s="1"/>
  <c r="AG136" i="1"/>
  <c r="AE137" i="1"/>
  <c r="AF137" i="1" s="1"/>
  <c r="AL137" i="1" s="1"/>
  <c r="AG137" i="1"/>
  <c r="AE138" i="1"/>
  <c r="AF138" i="1" s="1"/>
  <c r="AL138" i="1" s="1"/>
  <c r="AG138" i="1"/>
  <c r="AE139" i="1"/>
  <c r="AF139" i="1" s="1"/>
  <c r="AL139" i="1" s="1"/>
  <c r="AG139" i="1"/>
  <c r="AE140" i="1"/>
  <c r="AF140" i="1" s="1"/>
  <c r="AL140" i="1" s="1"/>
  <c r="AG140" i="1"/>
  <c r="AE141" i="1"/>
  <c r="AF141" i="1" s="1"/>
  <c r="AL141" i="1" s="1"/>
  <c r="AG141" i="1"/>
  <c r="AE142" i="1"/>
  <c r="AF142" i="1" s="1"/>
  <c r="AL142" i="1" s="1"/>
  <c r="AG142" i="1"/>
  <c r="AE143" i="1"/>
  <c r="AF143" i="1" s="1"/>
  <c r="AL143" i="1" s="1"/>
  <c r="AG143" i="1"/>
  <c r="AE144" i="1"/>
  <c r="AF144" i="1" s="1"/>
  <c r="AL144" i="1" s="1"/>
  <c r="AG144" i="1"/>
  <c r="AE145" i="1"/>
  <c r="AF145" i="1" s="1"/>
  <c r="AL145" i="1" s="1"/>
  <c r="AG145" i="1"/>
  <c r="AE146" i="1"/>
  <c r="AF146" i="1" s="1"/>
  <c r="AL146" i="1" s="1"/>
  <c r="AG146" i="1"/>
  <c r="AE147" i="1"/>
  <c r="AF147" i="1" s="1"/>
  <c r="AL147" i="1" s="1"/>
  <c r="AG147" i="1"/>
  <c r="AE148" i="1"/>
  <c r="AF148" i="1" s="1"/>
  <c r="AL148" i="1" s="1"/>
  <c r="AG148" i="1"/>
  <c r="AE149" i="1"/>
  <c r="AF149" i="1" s="1"/>
  <c r="AL149" i="1" s="1"/>
  <c r="AG149" i="1"/>
  <c r="AE150" i="1"/>
  <c r="AF150" i="1" s="1"/>
  <c r="AL150" i="1" s="1"/>
  <c r="AG150" i="1"/>
  <c r="AE151" i="1"/>
  <c r="AF151" i="1" s="1"/>
  <c r="AL151" i="1" s="1"/>
  <c r="AG151" i="1"/>
  <c r="AE152" i="1"/>
  <c r="AF152" i="1" s="1"/>
  <c r="AL152" i="1" s="1"/>
  <c r="AG152" i="1"/>
  <c r="AE153" i="1"/>
  <c r="AF153" i="1" s="1"/>
  <c r="AL153" i="1" s="1"/>
  <c r="AG153" i="1"/>
  <c r="AE154" i="1"/>
  <c r="AF154" i="1" s="1"/>
  <c r="AL154" i="1" s="1"/>
  <c r="AG154" i="1"/>
  <c r="AE155" i="1"/>
  <c r="AF155" i="1" s="1"/>
  <c r="AL155" i="1" s="1"/>
  <c r="AG155" i="1"/>
  <c r="AH144" i="1" l="1"/>
  <c r="AI144" i="1" s="1"/>
  <c r="AH151" i="1"/>
  <c r="AI151" i="1" s="1"/>
  <c r="AH136" i="1"/>
  <c r="AI136" i="1" s="1"/>
  <c r="AH148" i="1"/>
  <c r="AI148" i="1" s="1"/>
  <c r="AH155" i="1"/>
  <c r="AI155" i="1" s="1"/>
  <c r="AH154" i="1"/>
  <c r="AI154" i="1" s="1"/>
  <c r="AH153" i="1"/>
  <c r="AI153" i="1" s="1"/>
  <c r="AH152" i="1"/>
  <c r="AI152" i="1" s="1"/>
  <c r="AH149" i="1"/>
  <c r="AI149" i="1" s="1"/>
  <c r="AH150" i="1"/>
  <c r="AI150" i="1" s="1"/>
  <c r="AH147" i="1"/>
  <c r="AI147" i="1" s="1"/>
  <c r="AH146" i="1"/>
  <c r="AI146" i="1" s="1"/>
  <c r="AH145" i="1"/>
  <c r="AI145" i="1" s="1"/>
  <c r="AH143" i="1"/>
  <c r="AI143" i="1" s="1"/>
  <c r="AH142" i="1"/>
  <c r="AI142" i="1" s="1"/>
  <c r="AH141" i="1"/>
  <c r="AI141" i="1" s="1"/>
  <c r="AH140" i="1"/>
  <c r="AI140" i="1" s="1"/>
  <c r="AH139" i="1"/>
  <c r="AI139" i="1" s="1"/>
  <c r="AH138" i="1"/>
  <c r="AI138" i="1" s="1"/>
  <c r="AH137" i="1"/>
  <c r="AI137" i="1" s="1"/>
  <c r="AH135" i="1"/>
  <c r="AI135" i="1" s="1"/>
  <c r="AE115" i="1"/>
  <c r="AF115" i="1" s="1"/>
  <c r="AL115" i="1" s="1"/>
  <c r="AG115" i="1"/>
  <c r="AE116" i="1"/>
  <c r="AF116" i="1" s="1"/>
  <c r="AL116" i="1" s="1"/>
  <c r="AG116" i="1"/>
  <c r="AE117" i="1"/>
  <c r="AF117" i="1" s="1"/>
  <c r="AL117" i="1" s="1"/>
  <c r="AG117" i="1"/>
  <c r="AE118" i="1"/>
  <c r="AF118" i="1" s="1"/>
  <c r="AL118" i="1" s="1"/>
  <c r="AG118" i="1"/>
  <c r="AE119" i="1"/>
  <c r="AF119" i="1" s="1"/>
  <c r="AL119" i="1" s="1"/>
  <c r="AG119" i="1"/>
  <c r="AE120" i="1"/>
  <c r="AF120" i="1" s="1"/>
  <c r="AL120" i="1" s="1"/>
  <c r="AG120" i="1"/>
  <c r="AE121" i="1"/>
  <c r="AF121" i="1" s="1"/>
  <c r="AL121" i="1" s="1"/>
  <c r="AG121" i="1"/>
  <c r="AE122" i="1"/>
  <c r="AF122" i="1" s="1"/>
  <c r="AL122" i="1" s="1"/>
  <c r="AG122" i="1"/>
  <c r="AE123" i="1"/>
  <c r="AF123" i="1" s="1"/>
  <c r="AL123" i="1" s="1"/>
  <c r="AG123" i="1"/>
  <c r="AE124" i="1"/>
  <c r="AF124" i="1" s="1"/>
  <c r="AL124" i="1" s="1"/>
  <c r="AG124" i="1"/>
  <c r="AE125" i="1"/>
  <c r="AF125" i="1" s="1"/>
  <c r="AL125" i="1" s="1"/>
  <c r="AG125" i="1"/>
  <c r="AE126" i="1"/>
  <c r="AF126" i="1" s="1"/>
  <c r="AL126" i="1" s="1"/>
  <c r="AG126" i="1"/>
  <c r="AE127" i="1"/>
  <c r="AF127" i="1" s="1"/>
  <c r="AL127" i="1" s="1"/>
  <c r="AG127" i="1"/>
  <c r="AE128" i="1"/>
  <c r="AF128" i="1" s="1"/>
  <c r="AL128" i="1" s="1"/>
  <c r="AH128" i="1"/>
  <c r="AE129" i="1"/>
  <c r="AF129" i="1" s="1"/>
  <c r="AL129" i="1" s="1"/>
  <c r="AG129" i="1"/>
  <c r="AE130" i="1"/>
  <c r="AF130" i="1" s="1"/>
  <c r="AL130" i="1" s="1"/>
  <c r="AG130" i="1"/>
  <c r="AE131" i="1"/>
  <c r="AF131" i="1" s="1"/>
  <c r="AL131" i="1" s="1"/>
  <c r="AG131" i="1"/>
  <c r="AE132" i="1"/>
  <c r="AF132" i="1" s="1"/>
  <c r="AL132" i="1" s="1"/>
  <c r="AG132" i="1"/>
  <c r="AE133" i="1"/>
  <c r="AF133" i="1" s="1"/>
  <c r="AL133" i="1" s="1"/>
  <c r="AG133" i="1"/>
  <c r="AE134" i="1"/>
  <c r="AF134" i="1" s="1"/>
  <c r="AL134" i="1" s="1"/>
  <c r="AG134" i="1"/>
  <c r="AH134" i="1" l="1"/>
  <c r="AI134" i="1" s="1"/>
  <c r="AH133" i="1"/>
  <c r="AI133" i="1" s="1"/>
  <c r="AH132" i="1"/>
  <c r="AI132" i="1" s="1"/>
  <c r="AH131" i="1"/>
  <c r="AI131" i="1" s="1"/>
  <c r="AH130" i="1"/>
  <c r="AI130" i="1" s="1"/>
  <c r="AH129" i="1"/>
  <c r="AI129" i="1" s="1"/>
  <c r="AG128" i="1"/>
  <c r="AI128" i="1" s="1"/>
  <c r="AH127" i="1"/>
  <c r="AI127" i="1" s="1"/>
  <c r="AH126" i="1"/>
  <c r="AI126" i="1" s="1"/>
  <c r="AH125" i="1"/>
  <c r="AI125" i="1" s="1"/>
  <c r="AH124" i="1"/>
  <c r="AI124" i="1" s="1"/>
  <c r="AH123" i="1"/>
  <c r="AI123" i="1" s="1"/>
  <c r="AH122" i="1"/>
  <c r="AI122" i="1" s="1"/>
  <c r="AH120" i="1"/>
  <c r="AI120" i="1" s="1"/>
  <c r="AH118" i="1"/>
  <c r="AI118" i="1" s="1"/>
  <c r="AH121" i="1"/>
  <c r="AI121" i="1" s="1"/>
  <c r="AH119" i="1"/>
  <c r="AI119" i="1" s="1"/>
  <c r="AH117" i="1"/>
  <c r="AI117" i="1" s="1"/>
  <c r="AH116" i="1"/>
  <c r="AI116" i="1" s="1"/>
  <c r="AH115" i="1"/>
  <c r="AI115" i="1" s="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80" i="1"/>
  <c r="AE81" i="1"/>
  <c r="AE82" i="1"/>
  <c r="AE83" i="1"/>
  <c r="AE84" i="1"/>
  <c r="AE85" i="1"/>
  <c r="AE86" i="1"/>
  <c r="AE87" i="1"/>
  <c r="AE88" i="1"/>
  <c r="AE89" i="1"/>
  <c r="AE90" i="1"/>
  <c r="AE91" i="1"/>
  <c r="AE92" i="1"/>
  <c r="AE93" i="1"/>
  <c r="AE94" i="1"/>
  <c r="AE96" i="1"/>
  <c r="AE97" i="1"/>
  <c r="AE98" i="1"/>
  <c r="AE99" i="1"/>
  <c r="AE100" i="1"/>
  <c r="AE103" i="1"/>
  <c r="AE104" i="1"/>
  <c r="AE105" i="1"/>
  <c r="AE106" i="1"/>
  <c r="AE107" i="1"/>
  <c r="AE108" i="1"/>
  <c r="AE109" i="1"/>
  <c r="AE110" i="1"/>
  <c r="AE111" i="1"/>
  <c r="AE112" i="1"/>
  <c r="AE113" i="1"/>
  <c r="AE114" i="1"/>
  <c r="AG20" i="1" l="1"/>
  <c r="AF27" i="1" l="1"/>
  <c r="AH27" i="1"/>
  <c r="AG27" i="1" l="1"/>
  <c r="AI27" i="1" s="1"/>
  <c r="AL27" i="1"/>
  <c r="AF110" i="1"/>
  <c r="AL110" i="1" s="1"/>
  <c r="AG110" i="1"/>
  <c r="AF111" i="1"/>
  <c r="AL111" i="1" s="1"/>
  <c r="AG111" i="1"/>
  <c r="AF112" i="1"/>
  <c r="AL112" i="1" s="1"/>
  <c r="AG112" i="1"/>
  <c r="AF113" i="1"/>
  <c r="AL113" i="1" s="1"/>
  <c r="AG113" i="1"/>
  <c r="AF114" i="1"/>
  <c r="AL114" i="1" s="1"/>
  <c r="AG114" i="1"/>
  <c r="AH112" i="1" l="1"/>
  <c r="AI112" i="1" s="1"/>
  <c r="AH111" i="1"/>
  <c r="AI111" i="1" s="1"/>
  <c r="AH113" i="1"/>
  <c r="AI113" i="1" s="1"/>
  <c r="AH114" i="1"/>
  <c r="AI114" i="1" s="1"/>
  <c r="AH110" i="1"/>
  <c r="AI110" i="1" s="1"/>
  <c r="AF103" i="1"/>
  <c r="AL103" i="1" s="1"/>
  <c r="AF104" i="1"/>
  <c r="AL104" i="1" s="1"/>
  <c r="AG104" i="1"/>
  <c r="AF105" i="1"/>
  <c r="AL105" i="1" s="1"/>
  <c r="AF106" i="1"/>
  <c r="AL106" i="1" s="1"/>
  <c r="AF107" i="1"/>
  <c r="AL107" i="1" s="1"/>
  <c r="AF108" i="1"/>
  <c r="AL108" i="1" s="1"/>
  <c r="AH108" i="1"/>
  <c r="AF109" i="1"/>
  <c r="AL109" i="1" s="1"/>
  <c r="AG105" i="1" l="1"/>
  <c r="AG109" i="1"/>
  <c r="AG107" i="1"/>
  <c r="AG106" i="1"/>
  <c r="AG103" i="1"/>
  <c r="AH104" i="1"/>
  <c r="AI104" i="1" s="1"/>
  <c r="AH107" i="1"/>
  <c r="AH106" i="1"/>
  <c r="AH105" i="1"/>
  <c r="AH109" i="1"/>
  <c r="AG108" i="1"/>
  <c r="AI108" i="1" s="1"/>
  <c r="AH103" i="1"/>
  <c r="AF98" i="1"/>
  <c r="AG98" i="1" s="1"/>
  <c r="AI105" i="1" l="1"/>
  <c r="AI103" i="1"/>
  <c r="AI106" i="1"/>
  <c r="AI109" i="1"/>
  <c r="AI107" i="1"/>
  <c r="AH98" i="1"/>
  <c r="AI98" i="1" s="1"/>
  <c r="AL98" i="1"/>
  <c r="AF11" i="1"/>
  <c r="AH11" i="1"/>
  <c r="AF12" i="1"/>
  <c r="AH12" i="1"/>
  <c r="AF13" i="1"/>
  <c r="AH13" i="1"/>
  <c r="AF14" i="1"/>
  <c r="AH14" i="1"/>
  <c r="AF15" i="1"/>
  <c r="AH15" i="1"/>
  <c r="AF16" i="1"/>
  <c r="AG16" i="1" s="1"/>
  <c r="AF17" i="1"/>
  <c r="AG17" i="1" s="1"/>
  <c r="AF18" i="1"/>
  <c r="AH18" i="1"/>
  <c r="AF19" i="1"/>
  <c r="AH19" i="1"/>
  <c r="AF20" i="1"/>
  <c r="AL20" i="1" s="1"/>
  <c r="AF21" i="1"/>
  <c r="AL21" i="1" s="1"/>
  <c r="AH21" i="1"/>
  <c r="AF22" i="1"/>
  <c r="AL22" i="1" s="1"/>
  <c r="AH22" i="1"/>
  <c r="AF23" i="1"/>
  <c r="AL23" i="1" s="1"/>
  <c r="AH23" i="1"/>
  <c r="AF24" i="1"/>
  <c r="AL24" i="1" s="1"/>
  <c r="AH24" i="1"/>
  <c r="AF25" i="1"/>
  <c r="AL25" i="1" s="1"/>
  <c r="AH25" i="1"/>
  <c r="AF26" i="1"/>
  <c r="AL26" i="1" s="1"/>
  <c r="AH26" i="1"/>
  <c r="AF28" i="1"/>
  <c r="AH28" i="1"/>
  <c r="AF29" i="1"/>
  <c r="AL29" i="1" s="1"/>
  <c r="AH29" i="1"/>
  <c r="AF30" i="1"/>
  <c r="AL30" i="1" s="1"/>
  <c r="AH30" i="1"/>
  <c r="AF31" i="1"/>
  <c r="AL31" i="1" s="1"/>
  <c r="AH31" i="1"/>
  <c r="AF32" i="1"/>
  <c r="AL32" i="1" s="1"/>
  <c r="AH32" i="1"/>
  <c r="AF33" i="1"/>
  <c r="AL33" i="1" s="1"/>
  <c r="AH33" i="1"/>
  <c r="AF34" i="1"/>
  <c r="AH34" i="1"/>
  <c r="AF35" i="1"/>
  <c r="AH35" i="1"/>
  <c r="AF36" i="1"/>
  <c r="AH36" i="1"/>
  <c r="AF37" i="1"/>
  <c r="AH37" i="1"/>
  <c r="AF38" i="1"/>
  <c r="AH38" i="1"/>
  <c r="AF39" i="1"/>
  <c r="AH39" i="1"/>
  <c r="AF40" i="1"/>
  <c r="AH40" i="1"/>
  <c r="AF41" i="1"/>
  <c r="AH41" i="1"/>
  <c r="AF42" i="1"/>
  <c r="AH42" i="1"/>
  <c r="AF43" i="1"/>
  <c r="AH43" i="1"/>
  <c r="AF44" i="1"/>
  <c r="AG44" i="1" s="1"/>
  <c r="AF45" i="1"/>
  <c r="AG45" i="1"/>
  <c r="AF46" i="1"/>
  <c r="AG46" i="1"/>
  <c r="AF47" i="1"/>
  <c r="AG47" i="1" s="1"/>
  <c r="AF48" i="1"/>
  <c r="AG48" i="1"/>
  <c r="AF49" i="1"/>
  <c r="AG49" i="1"/>
  <c r="AF50" i="1"/>
  <c r="AG50" i="1"/>
  <c r="AF51" i="1"/>
  <c r="AG51" i="1"/>
  <c r="AF52" i="1"/>
  <c r="AL52" i="1" s="1"/>
  <c r="AH52" i="1"/>
  <c r="AF53" i="1"/>
  <c r="AH53" i="1"/>
  <c r="AF54" i="1"/>
  <c r="AL54" i="1" s="1"/>
  <c r="AH54" i="1"/>
  <c r="AF55" i="1"/>
  <c r="AG55" i="1"/>
  <c r="AF56" i="1"/>
  <c r="AH56" i="1" s="1"/>
  <c r="AI56" i="1" s="1"/>
  <c r="AF57" i="1"/>
  <c r="AG57" i="1"/>
  <c r="AF58" i="1"/>
  <c r="AG58" i="1"/>
  <c r="AF59" i="1"/>
  <c r="AH59" i="1"/>
  <c r="AF60" i="1"/>
  <c r="AG60" i="1"/>
  <c r="AF61" i="1"/>
  <c r="AG61" i="1" s="1"/>
  <c r="AF62" i="1"/>
  <c r="AG62" i="1"/>
  <c r="AF63" i="1"/>
  <c r="AG63" i="1"/>
  <c r="AF64" i="1"/>
  <c r="AG64" i="1"/>
  <c r="AF65" i="1"/>
  <c r="AG65" i="1"/>
  <c r="AF66" i="1"/>
  <c r="AH66" i="1"/>
  <c r="AF67" i="1"/>
  <c r="AH67" i="1"/>
  <c r="AF68" i="1"/>
  <c r="AH68" i="1"/>
  <c r="AF69" i="1"/>
  <c r="AH69" i="1"/>
  <c r="AF70" i="1"/>
  <c r="AG70" i="1" s="1"/>
  <c r="AF71" i="1"/>
  <c r="AG71" i="1" s="1"/>
  <c r="AF72" i="1"/>
  <c r="AG72" i="1"/>
  <c r="AF73" i="1"/>
  <c r="AG73" i="1"/>
  <c r="AF74" i="1"/>
  <c r="AG74" i="1"/>
  <c r="AF75" i="1"/>
  <c r="AG75" i="1"/>
  <c r="AF76" i="1"/>
  <c r="AG76" i="1"/>
  <c r="AF77" i="1"/>
  <c r="AG77" i="1"/>
  <c r="AF78" i="1"/>
  <c r="AG78" i="1"/>
  <c r="AF79" i="1"/>
  <c r="AG79" i="1"/>
  <c r="AF80" i="1"/>
  <c r="AG80" i="1"/>
  <c r="AF81" i="1"/>
  <c r="AH81" i="1" s="1"/>
  <c r="AI81" i="1" s="1"/>
  <c r="AF82" i="1"/>
  <c r="AG82" i="1"/>
  <c r="AF83" i="1"/>
  <c r="AG83" i="1"/>
  <c r="AF84" i="1"/>
  <c r="AG84" i="1"/>
  <c r="AF85" i="1"/>
  <c r="AG85" i="1"/>
  <c r="AF86" i="1"/>
  <c r="AG86" i="1"/>
  <c r="AF87" i="1"/>
  <c r="AG87" i="1" s="1"/>
  <c r="AF88" i="1"/>
  <c r="AG88" i="1" s="1"/>
  <c r="AF89" i="1"/>
  <c r="AG89" i="1"/>
  <c r="AF90" i="1"/>
  <c r="AG90" i="1"/>
  <c r="AF91" i="1"/>
  <c r="AL91" i="1" s="1"/>
  <c r="AG91" i="1"/>
  <c r="AF92" i="1"/>
  <c r="AL92" i="1" s="1"/>
  <c r="AF93" i="1"/>
  <c r="AL93" i="1" s="1"/>
  <c r="AF94" i="1"/>
  <c r="AL94" i="1" s="1"/>
  <c r="AG94" i="1"/>
  <c r="AF96" i="1"/>
  <c r="AL96" i="1" s="1"/>
  <c r="AG96" i="1"/>
  <c r="AF97" i="1"/>
  <c r="AL97" i="1" s="1"/>
  <c r="AG97" i="1"/>
  <c r="AF99" i="1"/>
  <c r="AF100" i="1"/>
  <c r="AH100" i="1" l="1"/>
  <c r="AI100" i="1" s="1"/>
  <c r="AG100" i="1"/>
  <c r="AG99" i="1"/>
  <c r="AH99" i="1"/>
  <c r="AI99" i="1" s="1"/>
  <c r="AG93" i="1"/>
  <c r="AG92" i="1"/>
  <c r="AH87" i="1"/>
  <c r="AI87" i="1" s="1"/>
  <c r="AL87" i="1"/>
  <c r="AH83" i="1"/>
  <c r="AI83" i="1" s="1"/>
  <c r="AL83" i="1"/>
  <c r="AH80" i="1"/>
  <c r="AI80" i="1" s="1"/>
  <c r="AL80" i="1"/>
  <c r="AH76" i="1"/>
  <c r="AI76" i="1" s="1"/>
  <c r="AL76" i="1"/>
  <c r="AH72" i="1"/>
  <c r="AI72" i="1" s="1"/>
  <c r="AL72" i="1"/>
  <c r="AG66" i="1"/>
  <c r="AI66" i="1" s="1"/>
  <c r="AL66" i="1"/>
  <c r="AH64" i="1"/>
  <c r="AI64" i="1" s="1"/>
  <c r="AL64" i="1"/>
  <c r="AH60" i="1"/>
  <c r="AI60" i="1" s="1"/>
  <c r="AL60" i="1"/>
  <c r="AH50" i="1"/>
  <c r="AI50" i="1" s="1"/>
  <c r="AL50" i="1"/>
  <c r="AH47" i="1"/>
  <c r="AI47" i="1" s="1"/>
  <c r="AL47" i="1"/>
  <c r="AG43" i="1"/>
  <c r="AI43" i="1" s="1"/>
  <c r="AL43" i="1"/>
  <c r="AG35" i="1"/>
  <c r="AI35" i="1" s="1"/>
  <c r="AL35" i="1"/>
  <c r="AH82" i="1"/>
  <c r="AI82" i="1" s="1"/>
  <c r="AL82" i="1"/>
  <c r="AH75" i="1"/>
  <c r="AI75" i="1" s="1"/>
  <c r="AL75" i="1"/>
  <c r="AG68" i="1"/>
  <c r="AI68" i="1" s="1"/>
  <c r="AL68" i="1"/>
  <c r="AH63" i="1"/>
  <c r="AI63" i="1" s="1"/>
  <c r="AL63" i="1"/>
  <c r="AL56" i="1"/>
  <c r="AH49" i="1"/>
  <c r="AI49" i="1" s="1"/>
  <c r="AL49" i="1"/>
  <c r="AH46" i="1"/>
  <c r="AI46" i="1" s="1"/>
  <c r="AL46" i="1"/>
  <c r="AG40" i="1"/>
  <c r="AI40" i="1" s="1"/>
  <c r="AL40" i="1"/>
  <c r="AG37" i="1"/>
  <c r="AI37" i="1" s="1"/>
  <c r="AL37" i="1"/>
  <c r="AG15" i="1"/>
  <c r="AI15" i="1" s="1"/>
  <c r="AL15" i="1"/>
  <c r="AH89" i="1"/>
  <c r="AI89" i="1" s="1"/>
  <c r="AL89" i="1"/>
  <c r="AH86" i="1"/>
  <c r="AI86" i="1" s="1"/>
  <c r="AL86" i="1"/>
  <c r="AH79" i="1"/>
  <c r="AI79" i="1" s="1"/>
  <c r="AL79" i="1"/>
  <c r="AH71" i="1"/>
  <c r="AI71" i="1" s="1"/>
  <c r="AL71" i="1"/>
  <c r="AH65" i="1"/>
  <c r="AI65" i="1" s="1"/>
  <c r="AL65" i="1"/>
  <c r="AG59" i="1"/>
  <c r="AI59" i="1" s="1"/>
  <c r="AL59" i="1"/>
  <c r="AG53" i="1"/>
  <c r="AI53" i="1" s="1"/>
  <c r="AL53" i="1"/>
  <c r="AL99" i="1"/>
  <c r="AH17" i="1"/>
  <c r="AI17" i="1" s="1"/>
  <c r="AL17" i="1"/>
  <c r="AG13" i="1"/>
  <c r="AI13" i="1" s="1"/>
  <c r="AL13" i="1"/>
  <c r="AL81" i="1"/>
  <c r="AH70" i="1"/>
  <c r="AI70" i="1" s="1"/>
  <c r="AL70" i="1"/>
  <c r="AH62" i="1"/>
  <c r="AI62" i="1" s="1"/>
  <c r="AL62" i="1"/>
  <c r="AG52" i="1"/>
  <c r="AI52" i="1" s="1"/>
  <c r="AH48" i="1"/>
  <c r="AI48" i="1" s="1"/>
  <c r="AL48" i="1"/>
  <c r="AH45" i="1"/>
  <c r="AI45" i="1" s="1"/>
  <c r="AL45" i="1"/>
  <c r="AG42" i="1"/>
  <c r="AI42" i="1" s="1"/>
  <c r="AL42" i="1"/>
  <c r="AG39" i="1"/>
  <c r="AI39" i="1" s="1"/>
  <c r="AL39" i="1"/>
  <c r="AG36" i="1"/>
  <c r="AI36" i="1" s="1"/>
  <c r="AL36" i="1"/>
  <c r="AG34" i="1"/>
  <c r="AI34" i="1" s="1"/>
  <c r="AL34" i="1"/>
  <c r="AG28" i="1"/>
  <c r="AI28" i="1" s="1"/>
  <c r="AL28" i="1"/>
  <c r="AL100" i="1"/>
  <c r="AH85" i="1"/>
  <c r="AI85" i="1" s="1"/>
  <c r="AL85" i="1"/>
  <c r="AH78" i="1"/>
  <c r="AI78" i="1" s="1"/>
  <c r="AL78" i="1"/>
  <c r="AH74" i="1"/>
  <c r="AI74" i="1" s="1"/>
  <c r="AL74" i="1"/>
  <c r="AG67" i="1"/>
  <c r="AI67" i="1" s="1"/>
  <c r="AL67" i="1"/>
  <c r="AH58" i="1"/>
  <c r="AI58" i="1" s="1"/>
  <c r="AL58" i="1"/>
  <c r="AH16" i="1"/>
  <c r="AI16" i="1" s="1"/>
  <c r="AL16" i="1"/>
  <c r="AG14" i="1"/>
  <c r="AI14" i="1" s="1"/>
  <c r="AL14" i="1"/>
  <c r="AG11" i="1"/>
  <c r="AI11" i="1" s="1"/>
  <c r="AL11" i="1"/>
  <c r="AH88" i="1"/>
  <c r="AI88" i="1" s="1"/>
  <c r="AL88" i="1"/>
  <c r="AH73" i="1"/>
  <c r="AI73" i="1" s="1"/>
  <c r="AL73" i="1"/>
  <c r="AG69" i="1"/>
  <c r="AI69" i="1" s="1"/>
  <c r="AL69" i="1"/>
  <c r="AH57" i="1"/>
  <c r="AI57" i="1" s="1"/>
  <c r="AL57" i="1"/>
  <c r="AH55" i="1"/>
  <c r="AI55" i="1" s="1"/>
  <c r="AL55" i="1"/>
  <c r="AH51" i="1"/>
  <c r="AI51" i="1" s="1"/>
  <c r="AL51" i="1"/>
  <c r="AH44" i="1"/>
  <c r="AI44" i="1" s="1"/>
  <c r="AL44" i="1"/>
  <c r="AG41" i="1"/>
  <c r="AI41" i="1" s="1"/>
  <c r="AL41" i="1"/>
  <c r="AG38" i="1"/>
  <c r="AI38" i="1" s="1"/>
  <c r="AL38" i="1"/>
  <c r="AG18" i="1"/>
  <c r="AI18" i="1" s="1"/>
  <c r="AL18" i="1"/>
  <c r="AH90" i="1"/>
  <c r="AI90" i="1" s="1"/>
  <c r="AL90" i="1"/>
  <c r="AH84" i="1"/>
  <c r="AI84" i="1" s="1"/>
  <c r="AL84" i="1"/>
  <c r="AH77" i="1"/>
  <c r="AI77" i="1" s="1"/>
  <c r="AL77" i="1"/>
  <c r="AH61" i="1"/>
  <c r="AI61" i="1" s="1"/>
  <c r="AL61" i="1"/>
  <c r="AG19" i="1"/>
  <c r="AI19" i="1" s="1"/>
  <c r="AL19" i="1"/>
  <c r="AG12" i="1"/>
  <c r="AI12" i="1" s="1"/>
  <c r="AL12" i="1"/>
  <c r="AG32" i="1"/>
  <c r="AI32" i="1" s="1"/>
  <c r="AG33" i="1"/>
  <c r="AI33" i="1" s="1"/>
  <c r="AH20" i="1"/>
  <c r="AI20" i="1" s="1"/>
  <c r="AG31" i="1"/>
  <c r="AI31" i="1" s="1"/>
  <c r="AG29" i="1"/>
  <c r="AI29" i="1" s="1"/>
  <c r="AG30" i="1"/>
  <c r="AI30" i="1" s="1"/>
  <c r="AG25" i="1"/>
  <c r="AI25" i="1" s="1"/>
  <c r="AG26" i="1"/>
  <c r="AI26" i="1" s="1"/>
  <c r="AG24" i="1"/>
  <c r="AI24" i="1" s="1"/>
  <c r="AG23" i="1"/>
  <c r="AI23" i="1" s="1"/>
  <c r="AG22" i="1"/>
  <c r="AI22" i="1" s="1"/>
  <c r="AG21" i="1"/>
  <c r="AI21" i="1" s="1"/>
  <c r="AH94" i="1"/>
  <c r="AI94" i="1" s="1"/>
  <c r="AH91" i="1"/>
  <c r="AI91" i="1" s="1"/>
  <c r="AH97" i="1"/>
  <c r="AI97" i="1" s="1"/>
  <c r="AH92" i="1"/>
  <c r="AH93" i="1"/>
  <c r="AG54" i="1"/>
  <c r="AI54" i="1" s="1"/>
  <c r="AH96" i="1"/>
  <c r="AI96" i="1" s="1"/>
  <c r="AI92" i="1" l="1"/>
  <c r="AI93" i="1"/>
  <c r="E90" i="1"/>
  <c r="E89" i="1"/>
  <c r="E88" i="1"/>
  <c r="E87" i="1"/>
  <c r="E86" i="1"/>
  <c r="E85" i="1"/>
  <c r="E84" i="1"/>
  <c r="E83" i="1"/>
  <c r="E82" i="1"/>
  <c r="AF10" i="1" l="1"/>
  <c r="AG10" i="1" s="1"/>
  <c r="AH10" i="1" l="1"/>
  <c r="AI10" i="1" s="1"/>
  <c r="AL10" i="1"/>
  <c r="S44" i="1" l="1"/>
  <c r="S36" i="1" l="1"/>
  <c r="S35" i="1"/>
  <c r="E34" i="1" l="1"/>
  <c r="E33" i="1" l="1"/>
  <c r="E32" i="1"/>
  <c r="E31" i="1"/>
  <c r="E30" i="1"/>
  <c r="E29" i="1"/>
  <c r="S26" i="1"/>
  <c r="S25" i="1"/>
  <c r="S24" i="1"/>
  <c r="S23" i="1"/>
  <c r="S22" i="1"/>
  <c r="S21" i="1"/>
  <c r="S20" i="1"/>
  <c r="S19" i="1"/>
  <c r="T13" i="1"/>
  <c r="S13" i="1"/>
  <c r="T12" i="1"/>
  <c r="S12" i="1"/>
  <c r="S11" i="1"/>
  <c r="T10" i="1"/>
  <c r="S10" i="1"/>
</calcChain>
</file>

<file path=xl/sharedStrings.xml><?xml version="1.0" encoding="utf-8"?>
<sst xmlns="http://schemas.openxmlformats.org/spreadsheetml/2006/main" count="3166" uniqueCount="1239">
  <si>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</si>
  <si>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</si>
  <si>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</si>
  <si>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</si>
  <si>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</si>
  <si>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</si>
  <si>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</si>
  <si>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</si>
  <si>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</si>
  <si>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</si>
  <si>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</si>
  <si>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</si>
  <si>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</si>
  <si>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</si>
  <si>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</si>
  <si>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</si>
  <si>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</si>
  <si>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</si>
  <si>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</si>
  <si>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Origen Interno</t>
  </si>
  <si>
    <t>Corrección</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</si>
  <si>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</si>
  <si>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</si>
  <si>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</si>
  <si>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</si>
  <si>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</si>
  <si>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</si>
  <si>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</si>
  <si>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</si>
  <si>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</si>
  <si>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</si>
  <si>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</si>
  <si>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</si>
  <si>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</si>
  <si>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</si>
  <si>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</si>
  <si>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</si>
  <si>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</si>
  <si>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</si>
  <si>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</si>
  <si>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</si>
  <si>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</si>
  <si>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</si>
  <si>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</si>
  <si>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</si>
  <si>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</si>
  <si>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</si>
  <si>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</si>
  <si>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</si>
  <si>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</si>
  <si>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</si>
  <si>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</si>
  <si>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</si>
  <si>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</si>
  <si>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</si>
  <si>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</si>
  <si>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</si>
  <si>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</si>
  <si>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</si>
  <si>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</si>
  <si>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</si>
  <si>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</si>
  <si>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</si>
  <si>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</si>
  <si>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</si>
  <si>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</si>
  <si>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</si>
  <si>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</si>
  <si>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</si>
  <si>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</si>
  <si>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</si>
  <si>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</si>
  <si>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</si>
  <si>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Planeación Estratégica (Estratégico)</t>
  </si>
  <si>
    <t>Gestión de las Comunicaciones (Estratégico)</t>
  </si>
  <si>
    <t>Comercialización (Misional)</t>
  </si>
  <si>
    <t>Gestión Jurídica y Contractual (Apoyo)</t>
  </si>
  <si>
    <t>Gestión de Recursos y Administración de la Información (Apoyo)</t>
  </si>
  <si>
    <t>Nelson Jairo Rincón Martínez</t>
  </si>
  <si>
    <t>Coordinación Jurídica y Contractual</t>
  </si>
  <si>
    <t>Atención al Ciudadano</t>
  </si>
  <si>
    <t>Facturación y Cartera</t>
  </si>
  <si>
    <t>Sistema Informativo</t>
  </si>
  <si>
    <t>Cargo del responsable de ejecución</t>
  </si>
  <si>
    <t>Meta de la acción</t>
  </si>
  <si>
    <t>(Detalle el resultado que se espera obtener)</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</si>
  <si>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</si>
  <si>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</si>
  <si>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</si>
  <si>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</si>
  <si>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</si>
  <si>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</si>
  <si>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</si>
  <si>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</si>
  <si>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</si>
  <si>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</si>
  <si>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</si>
  <si>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</si>
  <si>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N/A</t>
  </si>
  <si>
    <t>No</t>
  </si>
  <si>
    <t>Informe Anual de Control Interno Contable - Vigencia 2015</t>
  </si>
  <si>
    <t>Debilidad. La entidad no ha realizado el avalúo de activos, incumpliendo con lo estipulado en el numeral 4.11.6 de la Resolución 001 de 2001 y el Régimen de Contabilidad Pública</t>
  </si>
  <si>
    <t>Gestión Financiera y Facturación</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</si>
  <si>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</si>
  <si>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</si>
  <si>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</si>
  <si>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Gestión de Recursos y Administración de la Información</t>
  </si>
  <si>
    <t>Planeación Estratégica</t>
  </si>
  <si>
    <t>Producción de Televisión</t>
  </si>
  <si>
    <t>Cantidad de acciones realizadas / Cantidad de acciones formuladas.</t>
  </si>
  <si>
    <t>Si</t>
  </si>
  <si>
    <t>Informe Anual de Control Interno Contable Vig. 2017</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</si>
  <si>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</si>
  <si>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</si>
  <si>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Gestión Financiera y Facturación (Apoyo), Gestión de Recursos y Administración de la Información (Apoyo), Coordinación Técnica.</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</si>
  <si>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</si>
  <si>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</si>
  <si>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Informe proyectado / Informe entregado</t>
  </si>
  <si>
    <t>Informe técnico sobre el deterioro de los bienes de propiedad, planta y equipo.</t>
  </si>
  <si>
    <t>De Mejora</t>
  </si>
  <si>
    <t>Visita de Seguimiento al Cumplimiento de la Normativa Archivística.  (Herramienta No. 1)</t>
  </si>
  <si>
    <t>1-5.7</t>
  </si>
  <si>
    <t xml:space="preserve">No se cuenta con modelo de requisitos para la gestión de documentos electrónicos. </t>
  </si>
  <si>
    <t>No se tiene el modelo de requisitos para los documentos electrónicos.</t>
  </si>
  <si>
    <t>Se realizará  diagnóstico de información con el fin de realizar el modelo de requisitos para documento electrónico.</t>
  </si>
  <si>
    <t>1 documento Diagnostico</t>
  </si>
  <si>
    <t>Diagnóstico de documento electrónico</t>
  </si>
  <si>
    <t>Visita de Seguimiento al Cumplimiento de la Normativa Archivística. (Herramienta No. 2)</t>
  </si>
  <si>
    <t>2-4.1</t>
  </si>
  <si>
    <t xml:space="preserve">No se cuenta con aplicativo o herramienta tecnológica integral para las operaciones de Gestión Documental. </t>
  </si>
  <si>
    <t>falta de recursos  para realizar la compra de un software integral de gestión documental</t>
  </si>
  <si>
    <t>Actividades programadas / Actividades Realizadas</t>
  </si>
  <si>
    <t>Control, Seguimiento y Evaluación</t>
  </si>
  <si>
    <t xml:space="preserve">Jefe Oficina de Control Interno </t>
  </si>
  <si>
    <t xml:space="preserve"> Auditoría Proceso Planeación Estratégica.</t>
  </si>
  <si>
    <t>(No. de acciones ejecutadas / No. de acciones formuladas) * 100%</t>
  </si>
  <si>
    <t>Profesional Universitario de Planeación</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</si>
  <si>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</si>
  <si>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</si>
  <si>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</si>
  <si>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</si>
  <si>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</si>
  <si>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 xml:space="preserve">Profesional de Recursos Humanos </t>
  </si>
  <si>
    <t xml:space="preserve">Informe de Auditoria Nuevos Negocios. 2017 </t>
  </si>
  <si>
    <t>Coordinadora de Nuevos Negocios</t>
  </si>
  <si>
    <t>De conformidad con los expedientes contractuales puestos en conocimiento de la OCI se pudo establecer que, conforme a la muestra seleccionada, al corte del presente informe para siete (7) contratos se les ha terminado su plazo de ejecución, sin que sea posible evidenciar en los expedientes puestos en consideración de la OCI el balance financiero o el acta de liquidación de los mismos.</t>
  </si>
  <si>
    <t>El acta de liquidación, al ser un acto bilateral, requiere el acuerdo de voluntades de ambas partes y el Canal depende de la gestión de sus clientes sobre el particular.</t>
  </si>
  <si>
    <t xml:space="preserve">Solicitar de forma escrita a los clientes, la liquidación de los contratos interadministrativos. </t>
  </si>
  <si>
    <t>Contratos interadministrativos terminados/Solicitudes de liquidación enviadas.</t>
  </si>
  <si>
    <t>90% de los contratos liquidados</t>
  </si>
  <si>
    <t>Servicio al Ciudadano y Defensor del Televidente</t>
  </si>
  <si>
    <t>Diseño y Creación de Contenidos</t>
  </si>
  <si>
    <t xml:space="preserve">Coordinadora de Programación </t>
  </si>
  <si>
    <t>1. Fecha seguimiento</t>
  </si>
  <si>
    <t>(Nombre)</t>
  </si>
  <si>
    <t>Fuente de Hallazgo</t>
  </si>
  <si>
    <t>Proceso</t>
  </si>
  <si>
    <t xml:space="preserve">Origen Interno </t>
  </si>
  <si>
    <t>Gestión de las Comunicaciones</t>
  </si>
  <si>
    <t>Comercialización</t>
  </si>
  <si>
    <t>Emisión de Contenidos</t>
  </si>
  <si>
    <t>Gestión Jurídica y Contractual</t>
  </si>
  <si>
    <t>Gestión de Talento Humano</t>
  </si>
  <si>
    <t>Proceso de Participación Ciudadana y Control Social</t>
  </si>
  <si>
    <t xml:space="preserve">Tipo de acción </t>
  </si>
  <si>
    <t xml:space="preserve">Área responsable </t>
  </si>
  <si>
    <t xml:space="preserve">Cargo del responsable </t>
  </si>
  <si>
    <t>Meta</t>
  </si>
  <si>
    <t xml:space="preserve">Actividades </t>
  </si>
  <si>
    <t xml:space="preserve">Auditor </t>
  </si>
  <si>
    <t xml:space="preserve">Cierre Hallazgo </t>
  </si>
  <si>
    <t>ABIERTA</t>
  </si>
  <si>
    <t>Néstor Fernando Avella Avella</t>
  </si>
  <si>
    <t>CERRADA</t>
  </si>
  <si>
    <t xml:space="preserve">José Leonardo Ibarra Quiroga </t>
  </si>
  <si>
    <t>Gloria Marcela Morales Páez</t>
  </si>
  <si>
    <t xml:space="preserve">Jizeth Hael González Ramírez </t>
  </si>
  <si>
    <t>Profesional Universitario de Ventas y Mercadeo</t>
  </si>
  <si>
    <t>Profesional Universitario de Contabilidad</t>
  </si>
  <si>
    <t>Profesional Universitario de Presupuesto</t>
  </si>
  <si>
    <t>Profesional Universitario de Facturación</t>
  </si>
  <si>
    <t>Profesional Universitario de Recursos Humanos</t>
  </si>
  <si>
    <t>Profesional Universitario de Sistemas</t>
  </si>
  <si>
    <t xml:space="preserve">Líder de Gestión Documental </t>
  </si>
  <si>
    <t>Área</t>
  </si>
  <si>
    <t xml:space="preserve">Cargo responsable </t>
  </si>
  <si>
    <t>Gestión de Comunicaciones</t>
  </si>
  <si>
    <t>Atención al Usuario y Defensor del Televidente</t>
  </si>
  <si>
    <t>Prestación/Emisión Servicio de Televisión</t>
  </si>
  <si>
    <t>Profesional Universitario de Talento Humano</t>
  </si>
  <si>
    <t>Líder de Gestión Documental</t>
  </si>
  <si>
    <t>Profesional Universitario de Tesorería</t>
  </si>
  <si>
    <t xml:space="preserve">Profesional Universitario de Facturación </t>
  </si>
  <si>
    <t>Director Sistema Informativo</t>
  </si>
  <si>
    <t xml:space="preserve">Planeación </t>
  </si>
  <si>
    <t xml:space="preserve">Coordinación de Prensa y Comunicaciones </t>
  </si>
  <si>
    <t xml:space="preserve">Ventas y Mercadeo </t>
  </si>
  <si>
    <t>Coordinadora de Prensa y Comunicaciones</t>
  </si>
  <si>
    <t xml:space="preserve">Profesional Universitario de Ventas y Mercadeo </t>
  </si>
  <si>
    <t>Subdirectora Financiera</t>
  </si>
  <si>
    <t xml:space="preserve">Coordinación Jurídica </t>
  </si>
  <si>
    <t>Servicios administrativos</t>
  </si>
  <si>
    <t xml:space="preserve">Oficina de Control Interno </t>
  </si>
  <si>
    <t xml:space="preserve">Cargo del encargado de ejecución </t>
  </si>
  <si>
    <t>Acción Formulada</t>
  </si>
  <si>
    <t xml:space="preserve">Líder del Proceso </t>
  </si>
  <si>
    <t xml:space="preserve">Profesional Universitario de Planeación </t>
  </si>
  <si>
    <t>Coordinadora Técnica</t>
  </si>
  <si>
    <t xml:space="preserve">Coordinadora de Producción </t>
  </si>
  <si>
    <t xml:space="preserve">Profesional Universitario de Contabilidad </t>
  </si>
  <si>
    <t>Coordinadora Jurídica</t>
  </si>
  <si>
    <t>Técnico Servicios Administrativos</t>
  </si>
  <si>
    <t>Auditoría a la gestión de las Comunicaciones .</t>
  </si>
  <si>
    <t>El plan de comunicaciones no se encuentra acorde con los requisitos mínimos establecidos dentro del Manual de Comunicaciones del Distrito Capital .</t>
  </si>
  <si>
    <t>Se evidencia que el plan de comunicaciones no está acorde a  los requisitos mínimos establecidos dentro del Manual de Comunicaciones del Distrito Capital.</t>
  </si>
  <si>
    <t>Coordinación de prensa y comunicaciones</t>
  </si>
  <si>
    <t>Coordinador de prensa y comunicaciones</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</si>
  <si>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</si>
  <si>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</si>
  <si>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Informe de control interno contable Vigencia 2018</t>
  </si>
  <si>
    <t>7.2.2</t>
  </si>
  <si>
    <t xml:space="preserve">Gerente General </t>
  </si>
  <si>
    <t>NO</t>
  </si>
  <si>
    <t>No se realizó la medición posterior de los bienes susceptibles de avalúo y deterioro, propiedad del Canal, debido a demoras en el proceso operativo de la Subdirección Administrativa. Lo anterior, de acuerdo con el memorando 3509 del 28/12/2019 de la Subdirección Financiera, en el cual se indica que sólo hasta el 27 de diciembre de 2018 se contó con la información soporte para revisar las vidas útiles y los índices de deterioro de los bienes propiedad planta y equipo de la entidad.</t>
  </si>
  <si>
    <t>El 17 de diciembre de 2018 se envío el primer reporte de avalúo de activos bajo el memorando 3252 de 2018, haciendo la salvedad que faltaba la información de la Dirección Operativa, luego se envía al área de Contabilidad el memorando 3463 dando alcance al memorando 3252 toda vez que ya se contaba con toda la información de las áreas competentes (Sistemas, Área Técnica y Servicios Administrativos).</t>
  </si>
  <si>
    <t>Elaborar un cronograma de las fechas de entrega del informe de avalúos de activos por cada área responsable (Sistemas, Técnica).
Solicitar mediante memorando a todas las áreas responsables de los avalúos de los bienes del Canal, la información requerida para elaborar el informe final sobre el tema en mención y remitir a Subdirección Financiera en los tiempos prudenciales.</t>
  </si>
  <si>
    <t>Informe del avalúo de activos / Actividades propuestas.</t>
  </si>
  <si>
    <t>Realizar informe de la medición posterior de los bienes susceptibles de avalúo y deterioro .</t>
  </si>
  <si>
    <t>Técnico de servicios administrativos</t>
  </si>
  <si>
    <t>Auditoría Gestión del Talento Humano</t>
  </si>
  <si>
    <t>Gestión del Talento Humano (Apoyo)</t>
  </si>
  <si>
    <t>Actividades ejecutadas -------------*100 /Actividades programadas</t>
  </si>
  <si>
    <t>Documentos actualizados</t>
  </si>
  <si>
    <t>Mejora</t>
  </si>
  <si>
    <t>No se evidencian lineamientos, prácticas o procedimientos, asociados con:
a. Desempeño y evaluación de la gestión de los servidores públicos.
b. Selección de personal, meritocracia y provisión de hojas de vida para vacantes.</t>
  </si>
  <si>
    <t>La entidad no había identificado actividades relacionadas con temáticas observadas.</t>
  </si>
  <si>
    <t xml:space="preserve">1. Proponer un procedimiento de Reclutamiento y selección para el Canal.                                                                             
2. Solicitar concepto sobre la implementación de un proceso de evaluación a la Gerencia del Canal.
3. De acuerdo con el concepto de la Gerencia realizar una consulta al DASCD sobre la pertinencia de implementar un procedimiento para evaluar el desempeño.
4. De acuerdo con la respuesta del DASCD se harán las respectivas propuestas.   </t>
  </si>
  <si>
    <t>4. Alerta</t>
  </si>
  <si>
    <t>2. Análisis - Seguimiento OCI</t>
  </si>
  <si>
    <t>EN PROCESO</t>
  </si>
  <si>
    <t>TERMINADA</t>
  </si>
  <si>
    <t>SIN INICIAR</t>
  </si>
  <si>
    <t>INCUMPLIDA</t>
  </si>
  <si>
    <t>TERMINADA EXTEMPORÁNEA</t>
  </si>
  <si>
    <t>Mónica Virgüéz</t>
  </si>
  <si>
    <t>Jizeth González</t>
  </si>
  <si>
    <t>Henry Beltrán</t>
  </si>
  <si>
    <t>Líder Gestión Documental</t>
  </si>
  <si>
    <t>SI</t>
  </si>
  <si>
    <t>5.4</t>
  </si>
  <si>
    <t>El PINAR se encuentra desactualizado, así mismo no se evidenció el seguimiento a la ejecución e informes de seguimiento del mismo.</t>
  </si>
  <si>
    <t>Por qué el PINAR se encuentra elaborado para la aplicación de las vigencias 2016 a 2020, razón por la cual no se ha realizado su actualización, adicionalmente la entidad se encuentra ejecutando sus planes y proyectos según lo establecido en el PINAR.</t>
  </si>
  <si>
    <t>Documento PINAR actualizado</t>
  </si>
  <si>
    <t xml:space="preserve">No se tiene documentada la Política de Eficiencia Administrativa y Cero Papel, así como el proceso de buenas prácticas de consumo y reducción de papel. </t>
  </si>
  <si>
    <t xml:space="preserve">Por qué en el Canal solo se han implementado buenas prácticas para el consumo y la reducción del papel, sin embargo, esto no se encuentra documentado. </t>
  </si>
  <si>
    <t>Documento Política de cero papel</t>
  </si>
  <si>
    <t xml:space="preserve">No se han realizado Transferencias Secundarias a la Dirección Distrital de Archivo de Bogotá y por ende, no se cuenta con la publicación en la página web de dicha información. </t>
  </si>
  <si>
    <t>No se cuenta con los recursos necesarios para realizar este proceso, para la realización de este proceso se debe contar con un grupo interdisciplinario, comprar unidades de conservación con características específicas, también se debe realizar la verificación de los archivos que serán objeto de transferencia documental.
Aplicación de las tablas de retención documental</t>
  </si>
  <si>
    <t>1. Establecer el cronograma de transferencias Secundarias en donde se establecen las actividades que se deben realizar.
2. Incluir en el presupuesto la compra de unidades de conservación especiales para estos documentos.</t>
  </si>
  <si>
    <t xml:space="preserve">* Cronograma
* Presupuesto </t>
  </si>
  <si>
    <t>El Sistema Integrado de Conservación no desarrolla los Planes de Conservación Documental y Plan de Preservación digital a largo plazo.</t>
  </si>
  <si>
    <t>El Sistema Integrado de Conservación se elaboró en el año 2016 y no se tuvo en cuenta el Plan de Conservación Documental y el Plan de Preservación Digital a Largo Plazo.</t>
  </si>
  <si>
    <t>Documento actualizado del Sistema Integrado de Conservación</t>
  </si>
  <si>
    <t>El Plan de Emergencias no desarrolla una evaluación de riesgos para los depósitos u oficinas donde se almacenan los documentos de archivo.</t>
  </si>
  <si>
    <t>El plan de emergencias se elaboró en el 2018 y en la visita del archivo distrital se evidencia que este documento no contemplo la evaluación de riesgos para los depósitos donde se almacenan los documentos.</t>
  </si>
  <si>
    <t>Documento actualizado Plan de Emergencias</t>
  </si>
  <si>
    <t>RS-4</t>
  </si>
  <si>
    <t xml:space="preserve">En algunos expedientes de la Coordinación Jurídica no se cuenta con Hoja de Control, así como tampoco se encuentra la foliación de la vigencia 2018. </t>
  </si>
  <si>
    <t>El formato de hoja de control se encuentra publicado en la intranet desde el 2016l, pero no se ha realizado la aplicación en la contratación debido a que tienen confusión con el formato listado de documentos.</t>
  </si>
  <si>
    <t>1. Reunión con el área Jurídica para la socialización e implementación de la hoja de control en los expedientes de contratación 2018.</t>
  </si>
  <si>
    <t>* Acta de reunión.
*Informe de seguimiento de la foliación.</t>
  </si>
  <si>
    <t>Visita de Seguimiento al Cumplimiento de la Normativa Archivística.  (Herramienta No. 2)</t>
  </si>
  <si>
    <t>4.1</t>
  </si>
  <si>
    <t>La entidad no cuenta con un aplicativo o herramienta tecnológica integral para todas las operaciones de la Gestión Documental.</t>
  </si>
  <si>
    <t>Debido a la falta de recursos financieros no se tiene una herramienta tecnológica para la gestión documental.</t>
  </si>
  <si>
    <t>1. Incluir en el presupuesto lo pertinente a la adquisición de herramienta tecnológica.</t>
  </si>
  <si>
    <t>Incluir solicitud en el presupuesto</t>
  </si>
  <si>
    <t>8.13</t>
  </si>
  <si>
    <t>Los riesgos específicos para la documentación no se encuentran en la Matriz de Riesgos.</t>
  </si>
  <si>
    <t>El plan de emergencias tiene una matriz de riegos, en ella no se contempla la evaluación de riegos para los depósitos u oficinas donde se almacenan los documentos de las oficina productoras del Canal.</t>
  </si>
  <si>
    <t>Matriz de Riesgos actualizada</t>
  </si>
  <si>
    <t>1. Integrar y actualizar el PINAR con MIPG de acuerdo con lo solicitado por el SSDA.
2. Realizar el seguimiento respectivo a la ejecución del PINAR por medio de los planes.
3. Realizar los ajustes solicitados.
4. Publicar el PINAR en la Intranet del Canal.</t>
  </si>
  <si>
    <t>1. Realizar reunión con las área de planeación, servicios administrativos, sistemas para el levantamiento de la Política de cero papel.
2. Elaborar la Política de cero papel.
3. Aprobar la política de Cero papel por el Comité Institucional de Gestión y Desempeño.
4. Publicar en la Intranet del Canal la política.</t>
  </si>
  <si>
    <t>1. Realizar mesa técnica con el Archivo Distrital para establecer los lineamientos para realizar este instrumento. 
2. Realizar los ajustes al Documento del Sistema Integrado de Conservación.
3. Presentar al Archivo Distrital de Bogotá la propuesta del SIC.
4. Realizar los ajustes solicitados.
5. Aprobar el Documento SIC por el Comité Institucional de Gestión y Desempeño.
6. Publicar el SIC en la Intranet del Canal.</t>
  </si>
  <si>
    <t xml:space="preserve">1. Realizar mesa técnica con el Archivo Distrital.
2. Realizar los ajustes al Documento del Plan de Emergencias.
3. Publicar el Plan de Emergencias en la intranet. </t>
  </si>
  <si>
    <t xml:space="preserve">1. Actualizar la Matriz de riesgo.
2. incluir matriz en el plan de emergencias.
3. Publicar en la intranet de canal la matriz de riesgo. </t>
  </si>
  <si>
    <t>Observaciones</t>
  </si>
  <si>
    <t>(Información del análisis del estado de la acción)</t>
  </si>
  <si>
    <t>(Escriba el nombre del Auditor que cierra la observación y/o hallazgo)</t>
  </si>
  <si>
    <t xml:space="preserve">Auditoría  al proceso de Gestión de Recursos y Administración de la Información. </t>
  </si>
  <si>
    <t>Numero de actividades programadas/numero de actividades realizadas</t>
  </si>
  <si>
    <t>En prueba de recorrido realizada al verificar el bien denominado escalesilla metálica de 2 pasos, identificada con la placa CONC 14-09 ubicado en gestión documental, al momento de la verificación no tenía la placa de inventario, al parecer esta se le cayó.</t>
  </si>
  <si>
    <t>Lograr que el consumo controlado tenga las placas pegadas y visibles.</t>
  </si>
  <si>
    <t>Gestión de Recursos y Administración de la Información / Gestión Documental</t>
  </si>
  <si>
    <t>Se evidenció durante la verificación efectuada a los documentos del proceso de gestión documental, que el área no cuenta con caracterización, así como debilidades en la conformación de procedimientos, planes, manuales y formatos como:
a. No se articulan los formatos con los procedimientos. 
b. Inadecuada identificación de los puntos de control y salidas de los procedimientos. 
c. Glosario que no se encuentra acorde con la normatividad aplicable vigente.
d. Desactualización de logos institucionales. 
e. Desactualización del normograma respecto a la normatividad aplicable vigente. 
f. Creación de documentos que no cumplen con los requisitos mínimos exigidos por la normatividad aplicable vigente (Plan de emergencia de archivos).
g. Disimilitudes en la identificación de riesgos de los documentos frente al Mapa de riesgos por procesos.
h. Copia de apartados de otros documentos sin referenciación.
i. Falta de planeación en la determinación de los requerimientos de información para la creación de documentos.
j. Mención de documentos inexistentes dentro del proceso y, por ende, del SIG.
k. Diferencias de políticas y/o recomendaciones de operación entre documentos asociados (Programa limpieza de archivos y formato de limpieza).</t>
  </si>
  <si>
    <t>Desactualización de los procesos y procedimientos relacionados a la gestión documental.</t>
  </si>
  <si>
    <t>1. Ajustar y actualizar los procesos, procedimientos y documentos  mencionados en el informe de auditoría.
2. Publicar en la intranet  y socializar los documentos actualizados</t>
  </si>
  <si>
    <t>Numero de actividades cumplidas/Numero de actividades programadas</t>
  </si>
  <si>
    <t>Tener actualizados los documentos de gestión documental que hacen parte del sistema integrado de gestión</t>
  </si>
  <si>
    <t xml:space="preserve">Posterior a la verificación adelantada al cumplimiento del Plan Institucional de Archivo – PINAR de Canal Capital se evidenció un retraso significativo en las actividades programadas, falta de seguimiento a los proyectos contemplados y debilidades de implementación como:
a. Inadecuada estructura del PINAR por falta de diagnósticos y análisis de requerimiento de información que se adapte a la realidad del Canal.
b. Falta de capacitación y/o lineamientos de gestión documental a las personas encargadas del archivo de gestión.
c. Incumplimiento de los cronogramas de transferencias primarias por falta de planeación y análisis de recursos requeridos.
d. Incumplimiento de aplicación de Tablas de Retención Documental por desconocimiento en las áreas, así como la inadecuada estructuración de la herramienta. 
e. Falta de planeación en la estructuración del convenio lo que genera el incumplimiento de este. </t>
  </si>
  <si>
    <t>Falta de implementación del PINAR en el canal</t>
  </si>
  <si>
    <t>1. Actualizar el PINAR.
2. Presentación, aprobación y publicación del PINAR.
3. Socializar el PINAR a los funcionarios y contratistas del canal.
3. Realizar seguimiento a la ejecución del PINAR.</t>
  </si>
  <si>
    <t>Ejecutar lo proyectado en el PINAR</t>
  </si>
  <si>
    <t>Verificados los expedientes físicos de la Coordinación de Producción se evidenciaron documentos con biodeterioro tanto en el área como en custodia del archivo central sin tratamiento e inadecuado almacenamiento, favoreciendo el crecimiento de hongos, lo que deriva en la materialización del riesgo de pérdida de información.</t>
  </si>
  <si>
    <t>No se conservaron adecuadamente los expedientes por parte del área de Producción.</t>
  </si>
  <si>
    <t>1. Verificar y registrar bajo acta si las áreas  tienen documentación con biodeterioro.</t>
  </si>
  <si>
    <t xml:space="preserve">Verificada la gestión documental de las áreas misionales a cargo de la Dirección Operativa se evidenció debilidad en la elaboración y uso del Formato Único de Inventario Documental – FUID, toda vez que este no se encuentra ajustado a lo dispuesto por la normatividad vigente en materia de archivo. </t>
  </si>
  <si>
    <t xml:space="preserve">Falta de participación por parte de los funcionarios y/o contratistas en las capacitaciones que brindó el grupo de gestión documental en la vigencia 2018. </t>
  </si>
  <si>
    <t>1. Realizar capacitaciones y acompañamiento por parte del grupo de Gestión Documental sobre el diligenciamiento del FUID.
2. Realizar seguimiento por parte del grupo de Gestión Documental al diligenciamiento del FUID en las áreas misionales.</t>
  </si>
  <si>
    <t>Gestión Documental
Coordinación Técnica
Ventas y Mercadeo
Coordinación de Producción 
Coordinación de Programación</t>
  </si>
  <si>
    <t xml:space="preserve">Se evidenció en las áreas misionales a cargo de la Dirección Operativa que los archivos documentales existentes no están conformados de acuerdo a la Tabla de Retención Documental (TRD) vigente ni a la normatividad en materia de archivo. </t>
  </si>
  <si>
    <t xml:space="preserve">1. Las TRD no son acordes a la documentación que producen las áreas.
2. Falta de participación por parte de los funcionarios y/o contratistas en las capacitaciones que brindó el grupo de gestión documental en la vigencia 2018. </t>
  </si>
  <si>
    <t>Conformación de Expedientes según (TRD)</t>
  </si>
  <si>
    <t>Poner en funcionamiento una herramienta tecnológica que se articule con la gestión documental.</t>
  </si>
  <si>
    <t>5. % avance en ejecución de la meta</t>
  </si>
  <si>
    <t>1. Realizar informe de avance de la elaboración de la herramienta tecnológica.
2. Presentar al Subdirector Administrativo la herramienta para su validación.
3. Socializar la herramienta tecnológica a los funcionarios y/o contratistas del canal.
4. Realizar jornadas de inducción para el manejo
adecuado de la herramienta tecnológica.</t>
  </si>
  <si>
    <t>Uso de elementos repetitivamente lo cual genera deterioro o caída de las placas de inventario.</t>
  </si>
  <si>
    <t xml:space="preserve">Informe de seguimiento de biodeterioro en los archivos de gestión </t>
  </si>
  <si>
    <t>Actas de seguimiento sobre el diligenciamiento del FUID.</t>
  </si>
  <si>
    <t>1. Realizar asesorías y acompañamiento por parte del grupo de Gestión Documental en cuanto a la conformación de expedientes según las TRD.
2. Realizar seguimiento por parte del grupo de Gestión Documental a las áreas misionales en la conformación de expedientes.</t>
  </si>
  <si>
    <t>5. Estado</t>
  </si>
  <si>
    <t>6. Auditor que realizó el seguimiento</t>
  </si>
  <si>
    <t>(Abierta / Cerrada)</t>
  </si>
  <si>
    <t>Emisión de contenidos</t>
  </si>
  <si>
    <t>número de actividades realizadas/número de actividades propuestas</t>
  </si>
  <si>
    <t>No se evidencia verificación o control por parte de la Coordinación Técnica, a los mantenimientos preventivos realizados por los ingenieros de apoyo, de acuerdo con las Hojas de vida de los equipos y máquinas asignadas al área.</t>
  </si>
  <si>
    <t>Falta de actualización de los formatos asociados a los mantenimientos de manera que se pueda evidenciar control por parte de la Coordinación.</t>
  </si>
  <si>
    <t>1. Revisión y actualización de los formatos asociados a los mantenimientos de tal manera que en el documento quede la evidencia del control realizado por la Coordinación a estas actividades.</t>
  </si>
  <si>
    <t>Mantener actualizada la información de acuerdo con los formatos establecidos.</t>
  </si>
  <si>
    <t>Secretaria General</t>
  </si>
  <si>
    <t>Informe evaluación control interno contable 2019</t>
  </si>
  <si>
    <t xml:space="preserve">7.2.2 Debilidades </t>
  </si>
  <si>
    <t>No se realiza reconocimiento de los Derechos patrimoniales de autor y conexos, en los Estados Financieros del Canal, que surgen de la explotación de las obras y contenidos creados en la ejecución de su misionalidad.</t>
  </si>
  <si>
    <t>Gestión Financiera y Facturación (Apoyo)</t>
  </si>
  <si>
    <t xml:space="preserve">1. Reunión con el Director Operativo y/o el área técnica para poner en conocimiento las condiciones mínimas que se deben tener en cuenta para  reconocimiento contable de los derechos patrimoniales de la entidad.
2. Establecer con las áreas responsables de suministrar la información sobre los derechos patrimoniales, la metodología para la entrega de la información y así contabilidad realice los respectivos reconocimientos de los registros contables correspondiente si hubiere lugar a ello. </t>
  </si>
  <si>
    <t xml:space="preserve">No. Actividades ejecutadas/ No. De acciones programadas </t>
  </si>
  <si>
    <t xml:space="preserve">1. Revisar las actualizaciones de manera mensual en la página de la CGN.
2. Socializar mediante correo electrónico las actualizaciones emitidas por la CGN
3. Realizar las modificaciones de las cuentas si a ello hubiere lugar. </t>
  </si>
  <si>
    <t xml:space="preserve">Se encontraron inconsistencias al realizar verificación del Catálogo utilizado por la entidad, frente a la última versión actualizada de la CGN, del Marco normativo para Empresas que no cotizan en el mercado de valores y que no captan ni administran ahorro del público (2015.7), como: 
a)Diferencias respecto a la denominación de algunas cuentas, las cuales no tienen relación con el concepto, descripción y dinámica de las mismas y, 
b)Grupos y cuentas que no existen en el Catálogo de la CGN.
</t>
  </si>
  <si>
    <t>Se evidenciaron debilidades en el punto de control establecido en el proceso de conciliaciones bancarias, correspondiente a las firmas del responsable de revisión.</t>
  </si>
  <si>
    <t>No fue suministrada las conciliaciones bancarias al profesional universitario de contabilidad, por ello no se evidenció firma de revisión en un periodo contable.</t>
  </si>
  <si>
    <t xml:space="preserve">1. Revisión y actualización del procedimiento AGFF-CO-PD-001  ESTADOS FINANCIEROS
2. Socialización del procedimiento </t>
  </si>
  <si>
    <t xml:space="preserve">Subdirector Financiero </t>
  </si>
  <si>
    <t>No se evidencia dentro del procedimiento “Estados Financieros” (versión 12 del 30/08/2019), la verificación de un nivel superior, respecto a la asignación de roles en el sistema financiero Siigo.</t>
  </si>
  <si>
    <t xml:space="preserve">La asignación de roles las realiza el profesional universitario de contabilidad quién ejerce control y tiene el conocimiento sobre el software contable. </t>
  </si>
  <si>
    <t xml:space="preserve">1. Se revisará el procedimiento y de ser necesario se actualizará, incluyendo el rol superior en el software SIIGO al Subdirector Financiero. </t>
  </si>
  <si>
    <t>Se encontró normatividad faltante y derogada, respectivamente, en los procedimientos "Estados Financieros" (versión 12 del 30/08/2019) – Resolución DDC-000003 del 05/12/2018 de la Dirección Distrital de Contabilidad y Toma física de Inventarios” (Versión 13 del 19/02/2019).</t>
  </si>
  <si>
    <t xml:space="preserve">1. Se revisará la normatividad vigente aplicable y se hará la respectiva actualización si hay lugar a ello. </t>
  </si>
  <si>
    <t xml:space="preserve">Se observó que los descuentos efectuados a contratistas, correspondientes a cooperativas, se están clasificando y registrando como descuentos de nómina, cuenta 24240605. </t>
  </si>
  <si>
    <t xml:space="preserve">No se tiene una cuenta especifica para los descuentos efectuados a los contratistas. </t>
  </si>
  <si>
    <t xml:space="preserve">1. Se revisará para llevar los descuentos a contratistas en otras cuentas por pagar. </t>
  </si>
  <si>
    <t>Se encontraron debilidades en las Notas a los Estados Financieros, a 31 de diciembre, en cuanto a su estructura y revelaciones, conforme a las Normas para el Reconocimiento, Medición, Revelación y Presentación de los Hechos Económicos, del marco que le aplica al Canal (versión 2014.4) y a las directrices emitidas por la CGN, específicamente a la Resolución 182 de 2017.</t>
  </si>
  <si>
    <t>Al cierre de la vigencia se contaba con el instructivo AGFF-CO-IN-004, el cual no ha sido revisado ni actualizado.</t>
  </si>
  <si>
    <t>1. Actualizar el Instructivo AGFF-CO-IN-004 de acuerdo a lo establecido en  la resolución 441 del 26 de diciembre de 2019  emitida por la CGN, sobre el reporte uniforme de las notas a la Contaduría General de la Nación.</t>
  </si>
  <si>
    <t xml:space="preserve"> Adicionalmente, no se evidenció un mecanismo para verificar que los programas de capacitación desarrollados apuntan al mejoramiento de competencias y habilidades, de acuerdo con los principios pedagógicos establecidos en dicho Plan. </t>
  </si>
  <si>
    <t xml:space="preserve">
Gestión de Recursos y Administración de la Información (Apoyo).
</t>
  </si>
  <si>
    <t>Algunos procedimientos no se encuentran acordes a la evaluación del mejoramiento de habilidades y competencias</t>
  </si>
  <si>
    <t xml:space="preserve">Se revisará el procedimiento de evaluación a las capacitaciones que se realicen a los servidores. </t>
  </si>
  <si>
    <t>Evaluación de capacitación área financiera/ sobre capacitaciones área financiera</t>
  </si>
  <si>
    <t>Profesional de Recursos Humanos</t>
  </si>
  <si>
    <t xml:space="preserve">Gestión Financiera y Facturación (Apoyo). </t>
  </si>
  <si>
    <t>3. % avance en ejecución de la meta</t>
  </si>
  <si>
    <t>8.1</t>
  </si>
  <si>
    <t>Se construyó el formato de seguimiento AGRI-SI-FT-041 SEGUIMIENTO EQUIPOS FUERA DE DOMINIO, actividad que no se esta realizando de forma adecuada debido al desconocimiento del mismo; a su vez, los tiempos necesarios para que no se presente acciones de instalación de software no autorizado no son los adecuados.</t>
  </si>
  <si>
    <t>1. Realizar una capacitación por semestre al personal del área técnica y de sistemas, sobre el uso de software licenciado en la entidad y los formatos y acciones de seguimiento a equipos fuera de dominio.
2. realizar seguimiento de acciones correctivas trimestrales que permitan evidenciar el control del software instalado.</t>
  </si>
  <si>
    <t>Número de actividades ejecutadas/Número de actividades programadas</t>
  </si>
  <si>
    <t>Profesional Universitario de Sistemas
Coordinadora área Técnica</t>
  </si>
  <si>
    <t>Subdirector Administrativo
Director Operativo</t>
  </si>
  <si>
    <t>Sistemas 
Coordinación Técnica</t>
  </si>
  <si>
    <t xml:space="preserve">La entidad no cuenta con una metodología de reporte en el cual se den los lineamientos para informar al área de contabilidad el reconocimiento  de los derechos patrimoniales de autor </t>
  </si>
  <si>
    <t>Socialización de las actualizaciones emitidas por la CGN</t>
  </si>
  <si>
    <t>Al cierre de la vigencia, no se han realizado registro contables en cuenta diferentes a las permitidas por la CGN bajo lo establecido en la Resolución 414 de 2014 y sus modificaciones  y la Resolución 139 de 2015. y sus modificaciones</t>
  </si>
  <si>
    <t>Al cierre de la vigencia no se realizó actualización de normatividad aplicable al procedimiento de Estados Financieros.</t>
  </si>
  <si>
    <t>Actualizar el Instructivo AGFF-CO-IN-004 con lo establecido en la Resolución 441 de 2019 emitido por la CGN</t>
  </si>
  <si>
    <t>Reporte a la Dirección Nacional de Derechos de Autor</t>
  </si>
  <si>
    <t xml:space="preserve">No se esta cumpliendo con el mecanismo de control establecido para evitar que usuarios sin los permisos correspondientes instalen software sin las licencias correspondientes. Se encontró esta situación en dos (02) de los veinte (20) equipos revisados. </t>
  </si>
  <si>
    <t xml:space="preserve">Profesional universitario de Planeación </t>
  </si>
  <si>
    <t>Con la revisión de la ejecución presupuestal de la vigencia 2019, se evidencia que el rubro previsto para la inversión directa del proyecto 79 presentó modificaciones durante el transcurso de la vigencia con reducciones de hasta el 100% de su valor y al final del periodo concluyó con una reducción acumulada del 21,74% con un presupuesto final disponible de 360.000.001 para desarrollo del proyecto de inversión, aspecto que muestra debilidades en el proceso de planeación y el de programación presupuestal.</t>
  </si>
  <si>
    <t>Revisar desde la estructuración del anteproyecto de presupuesto las fuentes de financiación que permitan el cumplimiento de las necesidades planeadas en el marco del proyecto de inversión.</t>
  </si>
  <si>
    <t xml:space="preserve">Una (1) reunión adelantada con el gerente del proyecto. </t>
  </si>
  <si>
    <t xml:space="preserve">Un (1) acta de reunión con el gerente del proyecto </t>
  </si>
  <si>
    <t>Gestión de Recursos y Administración de la Información – TIC</t>
  </si>
  <si>
    <t>11.1</t>
  </si>
  <si>
    <t>Los procesos, procedimientos y formatos relacionados con las actividades del área de sistemas no corresponden a las actividades que actualmente se realizan y que han evolucionado con el paso del tiempo por lo cual presentan desactualización y falta de normalización de los documentos publicados en la carpeta de sistemas.</t>
  </si>
  <si>
    <t xml:space="preserve">Cantidad de documentos revisados y actualizados/ Cantidad de documentos publicados </t>
  </si>
  <si>
    <t>Documentos del proceso actualizados</t>
  </si>
  <si>
    <t>11.1.e.1</t>
  </si>
  <si>
    <t>Desactualización de los documentos frente a la realidad administrativa y funcional de la entidad, enmarcada en la capacidad de gestión digital de la información</t>
  </si>
  <si>
    <t>1. Realizar la actualización del documento AGRI-SI-MN-002 MANUAL DE USO DE RECURSOS TECNOLÓGICOS, en cuanto a actividades propias del uso de los recursos por parte de los funcionarios y contratistas.
2. Realizar la divulgación (1 por semestre) de las normas de uso contenidas en el manual de forma masiva (intranet y comunicaciones internas).
3. Convertir a formato digital el documento AGRI-SI-FT-037 CONTROL DE ENTRADA Y SALIDA DE EQUIPO, que permita verificar, controlar  y llevar un histórico de eventos. 
4. En el documento PETI 2021-2024 se establecerá la planeación, implementación e indicadores de los habilitadores transversales de la Política de Gobierno Digital.</t>
  </si>
  <si>
    <t>actividades ejecutadas/actividades programadas</t>
  </si>
  <si>
    <t xml:space="preserve">1. Actualización del documento.
2. Divulgación semestral de uso (Manual).
3. Formato AGRI-SI-FT-037 CONTROL DE ENTRADA Y SALIDA DE EQUIPO de físico a digital.
4. Documento PETI 2021-2024. </t>
  </si>
  <si>
    <t>11.2</t>
  </si>
  <si>
    <t>Gestión de Recursos y Administración de la Información (Apoyo)
Planeación Estratégica</t>
  </si>
  <si>
    <t>Las herramientas de medición de servicios y actividades relacionadas con soporte técnico y mantenimiento de equipos presentan debilidades en su forma de reporte y metodología de cuantificación.
Debilidades en la ejecución de las actividades de los procedimientos de Servicios Administrativos, relacionados con la gestión de los activos.</t>
  </si>
  <si>
    <t>a)Iniciar con la fase de implementación y luego despliegue de la herramienta de GLPI
b) Se realizará un repositorio único por parte del área de planeación para la recepción y almacenamiento de evidencias orientadas al reporte del plan de acción y el fortalecimiento organizacional.
c) Solicitar al proveedor realizar mejoras en la presentación del informe de ejecución de los mantenimientos programados. 
d) Verificar el inventario del centro de datos (calle 26 y 69) y realizar la solicitud de movimientos pertinentes y plaquetización necesaria que permitan corregir el error evidenciado.
e)Realizar mejoras  en el reporte de seguimiento a la ejecución de las actividades planeadas en el documento PETI.</t>
  </si>
  <si>
    <t>Actividades ejecutadas/Actividades programadas</t>
  </si>
  <si>
    <t>Herramientas implementadas</t>
  </si>
  <si>
    <t>Sistemas
Planeación 
Servicios Administrativos</t>
  </si>
  <si>
    <t xml:space="preserve">Subdirector Administrativo
Profesional Universitario de planeación 
</t>
  </si>
  <si>
    <t>Profesional Universitario de Sistemas
Profesional Universitario de planeación 
Técnico de Servicios Administrativos</t>
  </si>
  <si>
    <t>11.3.2</t>
  </si>
  <si>
    <t>No se evidencia durante la vigencia 2019, seguimiento(s) y evaluación, al estado de avance en la implementación de la Política de Gobierno Digital, en cuanto a los tres habilitadores transversales de ésta: “Arquitectura”, “Seguridad de la información” y “Servicios ciudadanos digitales”, en cuanto a: Definición de indicadores de gestión y seguimiento y sus respectivos soportes que evidencien la evaluación del progreso en la implementación.</t>
  </si>
  <si>
    <t>No se definido un plan de seguimiento y evaluación a las acciones encaminadas a la ejecución de la política de Gobierno digital</t>
  </si>
  <si>
    <t>Definir un plan de trabajo para la implementación de la política de gobierno digital, con indicadores de seguimiento en los tres habilitadores trasversales</t>
  </si>
  <si>
    <t>Plan de trabajo/1</t>
  </si>
  <si>
    <t>Actividades ejecutadas para la implementación de la Política de Gobierno Digital</t>
  </si>
  <si>
    <t>11.3.3</t>
  </si>
  <si>
    <t>No se tienen definidos procedimientos para el desarrollo de las capacidades de gestión de tecnologías de la información, relacionados con la seguridad de la información y los servicios ciudadanos digitales. A excepción de los tres procedimientos documentados por el área de sistemas y a los que ya nos referimos en el numeral 11.1 de Situaciones generales.</t>
  </si>
  <si>
    <t>Debido a que el área adelanta el proceso de análisis, diseño y construcción de recursos (guías, documentos, manuales, entre otros) orientados a la implementación de la ISO 27002, los cuales son el insumo, aun no cuenta con los procedimientos relacionados.</t>
  </si>
  <si>
    <t>Definir los procedimientos de gestión de tecnologías de la información que sean necesarios para la apropiada gestión de actividades orientadas a la seguridad de la información y servicios ciudadanos digitales con base en la norma ISO 27002.</t>
  </si>
  <si>
    <t>procedimientos publicados/procedimientos definidos</t>
  </si>
  <si>
    <t>Procedimiento desarrollado y publicado</t>
  </si>
  <si>
    <t>11.4</t>
  </si>
  <si>
    <t>Gestión de Recursos y Administración de la Información (Apoyo)
Emisión de Contenidos
Planeación Estratégica</t>
  </si>
  <si>
    <t xml:space="preserve">Debido a que el área de sistemas adelanta la construcción del Plan estratégico de tecnologías de la información PETI, para el periodo 2021-2024, el documento anterior se encontró desactualizado, ya que el diseño y publicación del nuevo plan para el cuatrienio debe estar alineado con el plan estratégico de la entidad y el eje transversal del gobierno de la ciudad al que pertenece y no ha sido actualizado en la intranet. </t>
  </si>
  <si>
    <t>a) y b) Diseñar el Plan Estratégico de Tecnologías de la Información 2021-2024, con aspectos de arquitectura empresarial.
c) Actualizar el catalogo de servicio de TI.
d) Diseñar el plan de calidad de datos de información de la entidad.
e), f) y g) Para el desarrollo de sistemas de información se constituirá una guía de diseño (definición de metodología de desarrollo), basada en los pormenores de la arquitectura actual de los desarrollos propios de la entidad.
h) Actualizar el Plan de Continuidad del Negocio y publicarlo en la intranet.
i)Revisar el Plan de Gestión Integral de Residuos peligrosos y las guías del MinTIC e incluir si se considera pertinente criterios de gestión TIC dentro del documento.
j) Implementar la transición de IPv4 a IPv6 de acuerdo a la normatividad vigente.
k) Desarrollar el plan de sensibilización de los servicios TI con los parámetros definidos en la Política de Gobierno Digital.</t>
  </si>
  <si>
    <t>Documentación actualizada / documentación publicada</t>
  </si>
  <si>
    <t>Documentación actualizada y publicada en el sitio correspondiente.</t>
  </si>
  <si>
    <t xml:space="preserve">Subdirector Administrativo
Profesional Universitario de planeación </t>
  </si>
  <si>
    <t xml:space="preserve">Profesional Universitario de Sistemas
Profesional Universitario de planeación </t>
  </si>
  <si>
    <t>11.5.1</t>
  </si>
  <si>
    <t>No existe claridad ni certeza, frente a los diagnósticos de seguridad de la información, que ha realizado el Canal, basada en:
a. Documento “Instrumento de identificación de la línea base del MSPI”, realizado en agosto de 2018 con identificación de la entidad evaluada como Departamento Administrativo del Servicio Civil Distrital.
b. El estado final de la Matriz SoA (con fecha de corte diciembre 2019, sin estandarizar), asocia documentos, procedimientos o controles como existentes, pero no se evidencia su implementación.</t>
  </si>
  <si>
    <t>Los documentos relacionados con la matriz SOA  se encuentran en fase de construcción por lo cual no se estandarizaron. Su implementación se programo para 2020 pero se retrasó la misma por causa de la pandemia del COVID 19 que incentivo el desarrollo de las actividades de manera remota y 100% digital, lo cual obligo a evaluar la implementación de la Norma ISO 27002 y sus controles.</t>
  </si>
  <si>
    <t>a) Aplicar el Instrumento de identificación MSPI, de manera periódica (1 vez por año).
b) Normalizar y publicar el formato Matriz SOA en la intranet incorporando una sección de control de cambios que permita evidenciar la gestión en la medición del madurez de la implementación 
c) Revisar y actualizar la Matriz SOA de acuerdo a los cambios y actualización de documentos, procedimientos y controles necesarios para la entidad.</t>
  </si>
  <si>
    <t>numero de acciones realizadas/numero de acciones propuestas</t>
  </si>
  <si>
    <t>Declaración de aplicabilidad de los controles ISO27001</t>
  </si>
  <si>
    <t>11.5.2</t>
  </si>
  <si>
    <t>No se evidencia ninguna de las fases de la gestión de riesgos de seguridad de la información, como son:
a. Establecimiento del Contexto
b. Valoración de riesgos
c. Aceptación de Riesgos
d. Monitoreo y control</t>
  </si>
  <si>
    <t>Inexistencia del plan de tratamiento de riesgos de seguridad y privacidad de la información</t>
  </si>
  <si>
    <t>Plan publicado/1</t>
  </si>
  <si>
    <t>Publicación del plan de tratamiento de riesgos de seguridad y privacidad de la información</t>
  </si>
  <si>
    <t>11.5.3</t>
  </si>
  <si>
    <t>No se observó la expedición del Plan de Seguridad y Privacidad de la Información, para la vigencia evaluada (2019), ni para el 2020, de acuerdo con el contexto del Canal.</t>
  </si>
  <si>
    <t>Falta de formulación y publicación del plan de seguridad y privacidad de la información</t>
  </si>
  <si>
    <t>Formular y publicar el plan de seguridad y privacidad de la información para la vigencia 2021</t>
  </si>
  <si>
    <t>Plan de seguridad y privacidad de la información publicado.</t>
  </si>
  <si>
    <t>11.5.4</t>
  </si>
  <si>
    <t>No se evidencia la integración y publicación por parte del área de Planeación, de los planes de: “Seguridad y Privacidad de la Información” y “Tratamiento de Riesgos de Seguridad y Privacidad de la Información” en el Plan de Acción del Canal para las vigencias 2019 y 2020.</t>
  </si>
  <si>
    <t>Inexistencia de los planes de seguridad y privacidad de la información y del plan de tratamiento de riesgos de seguridad y privacidad de la información .</t>
  </si>
  <si>
    <t>Integrar los planes de seguridad de la información y tratamiento de riesgos para vigencia 2021 al Plan de Acción Institucional 2021 del Canal.</t>
  </si>
  <si>
    <t>Planes formulados y publicados</t>
  </si>
  <si>
    <t>Profesional Universitario de planeación 
Profesional Universitario de Sistemas</t>
  </si>
  <si>
    <t>11.5.5</t>
  </si>
  <si>
    <t>No se evidencia un Plan de sensibilización, capacitación y comunicación en seguridad de la información (4 fases: Diseño, Desarrollo, Implementación y Mejoramiento) para el talento humano, como elemento importante sobre la disponibilidad, integridad y confidencialidad de la información.</t>
  </si>
  <si>
    <t>Inexistencia del plan de sensibilización del sistema de gestión de seguridad y privacidad de la información</t>
  </si>
  <si>
    <t>a) Diseñar el plan de sensibilización del sistema de gestión de seguridad y privacidad de la información.
b) Publicar en la intranet el plan de sensibilización del sistema de seguridad y privacidad de la información.
c) Ejecutar el plan descrito.</t>
  </si>
  <si>
    <t>Publicación del Plan de sensibilización del SGSI</t>
  </si>
  <si>
    <t>Evaluación al Sistema de Control Interno - I Semestre 2020</t>
  </si>
  <si>
    <t>1.2</t>
  </si>
  <si>
    <t xml:space="preserve">Se requiere adelantar la revisión de la gestión de los conflictos de interés de manera que se prevenga la aparición de estos y/o se controlen las situaciones existentes,  evitando la afectación del servicio prestado en el Canal, de cara a lo establecido en el Art 12 Ley 1437/2011 y la Ley 2013/2019, se requiere realizar el realizar el autodiagnóstico y basado en el resultado establecer las plan de acción para adelantar la respectiva implementación. </t>
  </si>
  <si>
    <t>El canal no cuenta con el documento de lineamientos de conflictos de interés.</t>
  </si>
  <si>
    <t>Implementar un documento de lineamientos para la gestión de conflictos de interés en el Canal de acuerdo con la normatividad establecida.</t>
  </si>
  <si>
    <t>Actividades ejecutadas /Actividades programadas</t>
  </si>
  <si>
    <t>Documento realizado</t>
  </si>
  <si>
    <t xml:space="preserve">Profesional Universitario Recursos Humanos </t>
  </si>
  <si>
    <t>1.5</t>
  </si>
  <si>
    <t xml:space="preserve">Determinar el mecanismo de articulación de la línea de denuncias por posibles actos de corrupción establecida por Canal Capital, con la línea de denuncia interna sobre posibles incumplimientos al código de integridad. </t>
  </si>
  <si>
    <t>Portal de denuncias</t>
  </si>
  <si>
    <t>2.2
2.3</t>
  </si>
  <si>
    <t>Efectuar la revisión y documentación del esquema de líneas de defensa dando alcance a todas las actividades institucionales, de manera que se determinen así mismo las líneas de reporte, estándares de reporte y periodicidad de temas clave en la toma de decisiones.</t>
  </si>
  <si>
    <t>Si bien se cuenta con lineamientos articulados en la estructura de líneas de defensa, se requiere continuar con la articulación y la respectiva asociación de los diferentes documentos y herramientas ya establecidos para la gestión institucional.</t>
  </si>
  <si>
    <t xml:space="preserve">Número de documentos realizados/Número de documentos planeados </t>
  </si>
  <si>
    <t xml:space="preserve">Un (1) manual MIPG </t>
  </si>
  <si>
    <t xml:space="preserve">Elaborar el Plan Estratégico de Talento Humano con la inclusión de medidas que permitan evaluar la eficacia de lo identificado, teniendo en cuenta los parámetros definidos por el DAFP. </t>
  </si>
  <si>
    <t>4.2</t>
  </si>
  <si>
    <t xml:space="preserve">Ejecutar evaluaciones de satisfacción de las actividades formuladas en los Planes de Capacitación y Bienestar, tabular los resultados y adelantar los análisis respectivos de los mismos. </t>
  </si>
  <si>
    <t xml:space="preserve">Adecuado uso de los formato 002 EVALUACIÓN DE CAPACITACIÓN y 019 EVALUACIÓN DE IMPACTO DE CAPACITACIÓN </t>
  </si>
  <si>
    <t xml:space="preserve">1)Revisión de preguntas de los formatos  002 EVALUACIÓN DE CAPACITACIÓN y 019 EVALUACIÓN DE IMPACTO DE CAPACITACIÓN 
2) Identificar en cuales actividades y capacitaciones se diligencia
3)Realizar formatos digitales para poder tabular reportes
4)socializar </t>
  </si>
  <si>
    <t>Evaluaciones de satisfacción</t>
  </si>
  <si>
    <t>4.6</t>
  </si>
  <si>
    <t>Realizar actualización del Procedimiento de retiro del personal, con el fin de incluir la evaluación de actividades adelantadas y los formatos adoptados recientemente.</t>
  </si>
  <si>
    <t xml:space="preserve">Falta de actualización del procedimiento de retiro </t>
  </si>
  <si>
    <t>Procedimiento actualizado</t>
  </si>
  <si>
    <t xml:space="preserve">Un (1) documento diseñado y publicado </t>
  </si>
  <si>
    <t>10.1</t>
  </si>
  <si>
    <t xml:space="preserve">Se observan debilidades asociadas a la segregación de funciones en diferentes procedimientos, teniendo en cuenta las limitaciones del personal de planta con las que cuenta el canal, por lo cual es importante adelantar una revisión de la estructura organizacional y adelantar las acciones correspondientes para su adecuación. </t>
  </si>
  <si>
    <t>Planta de personal muy pequeña</t>
  </si>
  <si>
    <t>estudio de planta</t>
  </si>
  <si>
    <t>14.4</t>
  </si>
  <si>
    <t>Adelantar revisión y actualización de los procedimientos de comunicación interna y externa, teniendo  en cuenta canales como la intranet y los lineamientos de la nueva Dirección.</t>
  </si>
  <si>
    <t>actividades ejecutadas / programadas</t>
  </si>
  <si>
    <t>Procedimientos actualizados y socializados</t>
  </si>
  <si>
    <t>Coordinación de Prensa y comunicaciones</t>
  </si>
  <si>
    <t>15.1</t>
  </si>
  <si>
    <t>Revisar estrategia de comunicaciones externa para la vigencia 2020,  que cuente con el  visto bueno de la línea estratégica.</t>
  </si>
  <si>
    <t>Por cambio de la administración se están haciendo cambios a los lineamientos, formatos y documentos de Comunicaciones</t>
  </si>
  <si>
    <t>1. Revisar plan de comunicaciones.
2. Actualizar el plan de comunicaciones e incluir la  estrategia y el Brief.
3. Socialización de los documentos actualizados.</t>
  </si>
  <si>
    <t xml:space="preserve">Mejora </t>
  </si>
  <si>
    <t>15.4</t>
  </si>
  <si>
    <t>Documentar y/o revisar los  mecanismos establecidos para evaluar periódicamente la efectividad de los canales de comunicación con partes externas, así como sus contenidos e incluir mecanismos de mejora de resultados.</t>
  </si>
  <si>
    <t xml:space="preserve">1. Determinar dentro de la estrategia qué mecanismos se pueden o no llevar a cabo para evaluar la efectividad de los canales de comunicación con partes externas.
</t>
  </si>
  <si>
    <t>Revisión de los mecanismos de evaluación/Acta de la revisión de los mecanismos.</t>
  </si>
  <si>
    <t xml:space="preserve">Se requiere una revisión periódica de los mecanismos establecidos para ajustarlos. </t>
  </si>
  <si>
    <t>1. Revisar la encuesta de satisfacción y realizar las actualizaciones que sean necesarias.
2. Publicarla en la página web.</t>
  </si>
  <si>
    <t>Publicación de la encuesta de satisfacción actualizada</t>
  </si>
  <si>
    <t>16.4</t>
  </si>
  <si>
    <t>Estandarizar los mecanismos de reporte con periodicidades y responsables, acorde a lo determinado en el esquema de líneas de defensa.</t>
  </si>
  <si>
    <t>Diseñar y publicar un documento que describa los reportes de información relacionados con la segunda línea de defensa para el periodo 2021 indicando: Informe, fecha de reporte, mecanismo y/o insumo y responsable del reporte.</t>
  </si>
  <si>
    <t>17.7</t>
  </si>
  <si>
    <t xml:space="preserve">Adelantar la coordinación de la verificación al avance y cumplimiento incluidas en los planes de mejoramiento por la segunda línea de defensa. </t>
  </si>
  <si>
    <t>Auditoría Proyecto 79</t>
  </si>
  <si>
    <t>1. Revisar y actualizar el Plan de Comunicaciones. 
2. Remitir para aprobación por Gerencia el Plan de Comunicaciones actualizado.
3. Socializar el Plan de Comunicaciones aprobado con el Comité Directivo.</t>
  </si>
  <si>
    <t>Plan de comunicaciones actualizado y socializado/1</t>
  </si>
  <si>
    <t>Un Manual de comunicaciones para la crisis actualizado y socializado/1</t>
  </si>
  <si>
    <t>Al verificar el funcionamiento del Comité de inversiones de Canal Capital se evidencia un posible conflicto de intereses, las funciones de la secretaria técnica del comité no están claramente definidas y se presentan debilidades en el marco normativo vigente que reglamenta la conformación, secretaria, funciones y funcionamiento del Comité de Inversiones de Canal Capital.</t>
  </si>
  <si>
    <t>Gestión Financiera
y Facturación
(Apoyo)</t>
  </si>
  <si>
    <t>No se tienen definidas las funciones de la secretaria técnica del comité en la Resolución 042 de 2011.</t>
  </si>
  <si>
    <t>Actualizar Resolución No 042 del 26 de abril de
2011, de creación del Comité de Inversiones
aclarando el funciones y el perfil de la Secretaria
del Comité.</t>
  </si>
  <si>
    <t>Resolución actualizada/1</t>
  </si>
  <si>
    <t>No aplica</t>
  </si>
  <si>
    <t>Debilidad al no verificar la consolidación de la información recibida por parte de cada entidad financiera, en el formato AGFF TE- FT-032 (Acta de Comité de Inversiones)</t>
  </si>
  <si>
    <t xml:space="preserve">Verificar que las actas de comité de inversiones incluyan las entidades financieras que intervienen en el proceso final de inversión. </t>
  </si>
  <si>
    <t>Nro. actas de comité revisadas / Nro. De  actas emitidas en la vigencia</t>
  </si>
  <si>
    <t>1. Resolución creación comité /1
2. Reportes mensuales /12</t>
  </si>
  <si>
    <t>Al verificar la información  relacionada con las POLÍTICAS Y LINEAMIENTOS INVERSIÓN de la SDH,   no se encontraron  soportes  de  los  reportes  mensuales  a  los que se  refiere la Resolución  No.  SDH-000315 del  17 de octubre  de  2019,  por  medio  de  la  cual  se  establecen Políticas  y  lineamientos de inversión y riesgo para el manejo de los recursos administrados por los Establecimientos Públicos del Distrito Capital y la Contraloría  de  Bogotá  D.C.”  que  en  su  Artículo  No. 8 “Comités para Seguimiento y Control Financiero” establece que este Comité deberá realizar   reportes mensuales dirigidos al representante legal de la entidad.</t>
  </si>
  <si>
    <t>Al verificar la información exportada del aplicativo ORDPAGO del cual se obtiene copia del Boletín de Tesorería,  se  evidencio  que  el  sistema  no  actualiza  la información  para cada periodo  de  reporte y duplica  la información para todos  los  periodos y no refleja la información real correspondiente al  campo "INVERSIONES EN CDT", así también a través del aplicativo no se logra identificar las firmas de elaboración, revisión y/o aprobación de este.</t>
  </si>
  <si>
    <t>1. No contar con el Informe Diario de Tesorería, en una (1) de las cuatro (4) reuniones del Comité de Inversiones vigencia 2019.
2. Falta de una firma en el formato AGFF-TE-FT-034</t>
  </si>
  <si>
    <t>Al verificar PROCEDIMIENTO OPERACIONES DE TESORERÌA ítem No.5 "Realizar conciliaciones   de tesorería", se evidencio que en la información magnética allegada por el área responsable se encuentra el archivo en  Excel  denominado  "CONCILIACIONES 2019" en el cual si bien contiene la conciliación bancaria tesorería del mes de septiembre de  2019 se evidencio que en  dicho archivo  no  se  incluye  la  información correspondiente a las cuentas (961)   BANCOLOMBIA CUENTA  CORRIENTE No.  048-397907-97;  (908) BANCOLOMBIA  CUENTA  No. 048-011300-25 CANAL; (987) BANCOLOMBIA 031-865974-34 ANTV   2017; (991)      BANCOLOMBIA 031- 000752-61  EAAB  -2019.</t>
  </si>
  <si>
    <t>No se cuenta con los soportes de los reportes mensuales a los que se refiere la Resolución No.SHD000315 del 17 de octubre de 2019, por medio de la cual se establecen Políticas y lineamientos de inversión y riesgo para manejo de los recursos administrados por los Establecimientos Públicos del Distrito Capital y la Contraloría de Bogotá D.C." Art.8</t>
  </si>
  <si>
    <t>1.  Crear  el  Comité  para  Seguimiento  y  Control Financiero que establece  la  Resolución  No.  SHD- 00315 del 17 de Octubre de 2019.
2.  Generar  reportes  mensuales  de  la inversiones realizadas.</t>
  </si>
  <si>
    <t>Debilidades en el aplicativo ORDPAGO, en cuanto actualización de la información y por ende  en los reportes en tiempo real de las de Inversiones en CDT.</t>
  </si>
  <si>
    <t>No se pudo observar en el mes de Septiembre 2020, en el archivo de Excel, todas las cuentas bancarias conciliadas.</t>
  </si>
  <si>
    <t>Diferencias entre la información de la conciliación bancaria y el reporte del formato de Sivicof -CB0115 INFORME RECURSOS DE TESORERIA del mes de mes de Enero de 2020</t>
  </si>
  <si>
    <t>1.  Registrar  la información  de   todas  las cuentas bancarias, debidamente conciliadas en el formato de Excel correspondiente.</t>
  </si>
  <si>
    <t>1.  Realizar  el  reporte  del  Formato  de  Sivicof - CB0115 INFORME DE RECURSOS DE TESORERIA, una vez se haya realizado la conciliación  del mes correspondiente.</t>
  </si>
  <si>
    <t>1. Reporte de Información de Sivicof actualizada/1</t>
  </si>
  <si>
    <t>1. Coordinar mesas de trabajo con el área de sistemas y la subdirección administrativa para proponer la actualización del aplicativo Ordpago o el cambio a un aplicativo nuevo.</t>
  </si>
  <si>
    <t>1. Mesa de trabajo área de sistemas/1</t>
  </si>
  <si>
    <t>CCSE-FT-016 Informe Final
 de Auditoría - Tesorería</t>
  </si>
  <si>
    <t>Auditoría Diseño y Creación de Contenidos</t>
  </si>
  <si>
    <t xml:space="preserve">Diseño y Creación de Contenidos (Misional) </t>
  </si>
  <si>
    <t>Desactualización del alcance de la caracterización desde 2018, toda vez que no está reflejando la realidad del proceso y afectando el ciclo PHVA (planear, hacer, verificar y actuar) debido a que el formato “libreto de pauta” hace parte del mismo.</t>
  </si>
  <si>
    <t>Debido a:
*Cambios de administración
*Ajuste en la estructura organizacional de la dirección operativa
*Deficiencia en la comunicación de revisión de la documentación propia de los procesos
*Desconocimiento y/o ausencia de acompañamiento en la actualización de la documentación del proceso</t>
  </si>
  <si>
    <t>Realizar la revisión de la documentación del proceso y realizar la gestión de actualización en la intranet, si se considera pertinente.</t>
  </si>
  <si>
    <t>Documentos revisados y/o actualizados según corresponda y actas de las reuniones realizadas</t>
  </si>
  <si>
    <t>Director Operativo
Secretaria General</t>
  </si>
  <si>
    <t>Coordinador de Programación
Coordinadora Jurídica</t>
  </si>
  <si>
    <t>Coordinación de Programación 
Coordinación Jurídica y Contractual</t>
  </si>
  <si>
    <t>Se encontraron debilidades en la gestión de los riesgos de gestión del proceso toda vez que no se cumplió con el plan de manejo preventivo de los riesgos identificados. Adicional el control del segundo riesgo no existe</t>
  </si>
  <si>
    <t xml:space="preserve">Se encontró que el instrumento por el cual se dispone y adquiere el derecho de uso de imágenes audiovisuales se encuentra desligado de la caracterización del proceso de “Diseño y Creación de Contenidos” así como del Manual de Contratación vigente, pese a ser una de las actividades propia del giro ordinario de los negocios de la entidad. Se encontró también: 
• Que en los contratos celebrados durante 2019 y 2020 no se estipulo la obligación de supervisión y 
• Que para la gestión de licencia de uso de imágenes no hay un procedimiento determinado donde se establezcan objetivo, roles, responsabilidades y controles. 
• Que existen distintas fuentes de información entre áreas de la entidad respecto a bases datos sobre licencias de uso de imagen. </t>
  </si>
  <si>
    <t>Debido a:
*Desconocimiento y/o ausencia de acompañamiento en la identificación de necesidades de la documentación del proceso</t>
  </si>
  <si>
    <t>Revisar y ajustar el mapa de riesgos de proceso, según se considere pertinente</t>
  </si>
  <si>
    <t>Mapa de riesgos revisado y/o actualizado</t>
  </si>
  <si>
    <t>Elaborar documento (procedimiento, o guía, o manual o lineamiento, según se considere pertinente) que describa la gestión de licencias de uso atendiendo las previsiones señaladas desde el manual de contratación de Capital</t>
  </si>
  <si>
    <t xml:space="preserve">Auditoría al proceso de Servicio a la Ciudadanía y Defensor del Televidente. </t>
  </si>
  <si>
    <t xml:space="preserve">Situaciones generales encontradas en los documentos pertenecientes al proceso de Atención al Ciudadano: 
a. Desactualización de logos institucionales en los documentos AAUT-CR-001 CARACTERIZACIÓN DEL PROCESO SERVICIO A LA CIUDADANÍA Y DEFENSOR DEL TELEVIDENTE y AAUT-PO-001 POLÍTICA INSTITUCIONAL DE SERVICIO A LA CIUDADANÍA, así como el uso de formatos desactualizados como formatos AAUT-FT-008 y AAUT-FT-010.
b. Desactualización del marco normativo de los documentos AAUT-PO-001 POLÍTICA INSTITUCIONAL DE SERVICIO A LA CIUDADANÍA, AAUT-MN-001 MANUAL DE SERVICIO A LA CIUDADANÍA y AAUT-PD-001 ATENCIÓN Y RESPUESTA A REQUERIMIENTOS DE LA CIUDADANIA.
c. Revisión de funcionalidad de los enlaces relacionados, ya que estos no remiten a la información consignada. 
d. Revisión de lineamientos, servicios ofrecidos por el Canal, excepciones de radicación y aspectos en materia de atención al ciudadano del AAUT-MN-001 MANUAL DE SERVICIO A LA CIUDADANÍA. 
e. Falta de revisión de la información consignada en los formatos AAUT-FT-008 y AAUT-FT-009 evidenciando vacíos y desactualización de la información consignada en estos, así como incoherencias entre la información sujeta a seguimiento y las planillas de radicación. 
f. Oportunidad de fortalecimiento de los puntos de control identificados en el procedimiento AAUT-PD-001 ATENCIÓN Y RESPUESTA A REQUERIMIENTOS DE LA CIUDADANIA, atendiendo los criterios de la gestión del riesgo adelantada en acompañamiento de Planeación. </t>
  </si>
  <si>
    <t>Servicio a la Ciudadanía y Defensor del Ciudadano.  (Apoyo)</t>
  </si>
  <si>
    <t xml:space="preserve">Auxiliar de Atención al Ciudadano </t>
  </si>
  <si>
    <t>11.3.b</t>
  </si>
  <si>
    <t>Debilidades en la implementación del Decreto 371 de 2010, frente a: 
a. Presentación del informe del Defensor del Ciudadano, así como del cumplimiento y seguimiento a las funciones, establecidas en el Decreto 847 de 2019. 
c. Remisión de recomendaciones que faciliten la interacción entre la ciudadanía y la entidad en el marco de las funciones del Defensor de la Ciudadanía, determinadas en el artículo 14 del Dec. 847 de 2019.</t>
  </si>
  <si>
    <t>1. Desconocimiento de lo determinado en la normatividad vigente [Dec. 847 de 2019] teniendo en cuenta que el Secretario General cuenta con el rol de representante legal suplente.</t>
  </si>
  <si>
    <t>1. Revisar las funciones establecidas del defensor del ciudadano en la normatividad vigente e implementar el documento o acto administrativo que dé cuenta de la actualización de estas.
2. Presentar trimestralmente a la Gerencia un informe con las principales recomendaciones sugeridas por los particulares que tengan por objeto mejorar el servicio que preste la entidad, racionalizar el empleo de los recursos disponibles y hacer más participativa la gestión pública.</t>
  </si>
  <si>
    <t>Cantidad de acciones realizadas / Cantidad de acciones formuladas</t>
  </si>
  <si>
    <t>Debilidades en la identificación e implementación de acciones de mejora en materia de atención al ciudadano, en lo referente a: 
a. Dotar a los edificios y otras instalaciones abiertas al público de señalización en Braille y en formatos de fácil lectura y comprensión, definido en la Ley 1346 de 2009 "Por medio de la cual se aprueba la "Convención sobre los Derechos de las personas con Discapacidad".
b. Oportunidad de fortalecimiento en la publicación y visualización de horarios de atención, requisitos para acceso a los servicios prestados por el Canal.
c. Falta de identificación de acciones frente a las disposiciones de disposiciones de la NTC 6047 y la Ley 1618 de 2013 "Por medio de la cual se establecen las disposiciones para garantizar el pleno ejercicio de los derechos de las personas con discapacidad". 
d. No se evidencia la definición de mecanismos, herramientas u otros que reflejen una medición estadística de los tiempos de espera (atención y respuesta) en cada canal de atención con el que cuenta Capital. 
e. Publicación y/o divulgación de la política de tratamiento de datos personales en la Oficina de Atención al Ciudadano. 
f. No se evidencian capacitaciones con las generalidades de atención al ciudadano al personal de aseo y vigilancia en el entendido de que el personal se encuentra de manera constante en las instalaciones del Canal. 
g. Falta de evaluación frente al comportamiento y actitud en atención presencial del personal de la Oficina de Atención al Ciudadano.
h. Falta de presentación de informes trimestrales a la Alta Gerencia en lo referente a 1. Servicios sobre los que se presente el mayor número de quejas y reclamos, y 2. Principales recomendaciones sugeridas por los particulares que tengan por objeto mejorar el servicio que preste la entidad, racionalizar el empleo de los recursos disponibles y hacer más participativa la gestión pública.</t>
  </si>
  <si>
    <t>1. No se había evidenciado la necesidad de adelantar los siguientes puntos:
- Publicación de horarios de atención, requisitos para acceso a los servicios prestados por el Canal tanto en las carteleras digitales (implementadas y en funcionamiento) como en piezas
visuales dentro del módulo de atención al ciudadano, debido a la baja asistencia de ciudadanos al Canal.
- Contar con herramientas u otros que reflejen una medición estadística de los tiempos de espera y atención en cada canal de atención con el que cuenta la entidad.
- Capacitar al personal de aseo y vigilancia en temas de atención al ciudadano.
- Adelantar evaluación frente al comportamiento y actitud en atención presencial del personal de la Oficina de Atención al Ciudadano que permita identificar debilidades e implementar mejoras en materia de atención al ciudadano.
- Informar periódicamente a la Gerencia sobre el desempeño de las funciones del Defensor del Ciudadano.</t>
  </si>
  <si>
    <t>Coordinadora de prensa y comunicaciones</t>
  </si>
  <si>
    <t>VERSIÓN: 9</t>
  </si>
  <si>
    <t>FECHA DE APROBACIÓN: 11/03/2019</t>
  </si>
  <si>
    <t>1. Revisar y actualizar el Manual de Comunicaciones para la crisis.
2. Remitir para aprobación por Gerencia el  Manual de Comunicaciones para la crisis.
3. Socializar el  Manual de Comunicaciones para la crisis aprobado con el Comité Directivo.</t>
  </si>
  <si>
    <t>Falta articular y complementar la línea de denuncias por corrupción con otros tipos de denuncias</t>
  </si>
  <si>
    <t>1) Realizar reunión con servicio al ciudadano para verificar la pertinencia de incluir este tipo de denuncias.
2) Realizar reunión con el área de sistemas para ver la posibilidad de integrarlo en la intranet de ser pertinente
3) Diseñar el formato de denuncias digital de todos los temas pertinentes.
4) Realizar socialización de la implementación.</t>
  </si>
  <si>
    <t xml:space="preserve">Diseñar y publicar el manual del Modelo Integrado de Planeación y Gestión incorporando el esquema de líneas de defensa en el marco de la gestión institucional y las diferentes políticas de gestión. </t>
  </si>
  <si>
    <t xml:space="preserve">Falta de actualización del Plan estratégico de Talento Humano </t>
  </si>
  <si>
    <t xml:space="preserve">1) Identificar modificaciones a realizar en el PETH según parámetros establecidos y nuevos objetivos.
2) Elaborar borrador y  aprobaciones 
3) publicar y socializar </t>
  </si>
  <si>
    <t xml:space="preserve">1) Identificar modificaciones a realizar
en el procedimiento de retiro.
2) Elaborar borrador y  aprobaciones 
3) publicar y socializar </t>
  </si>
  <si>
    <t xml:space="preserve">1) Realizar un estudio de necesidades de planta y así estudiar la posibilidad financiera de ampliar la planta.
</t>
  </si>
  <si>
    <t>Por cambio de la administración se está haciendo cambios a los lineamientos.</t>
  </si>
  <si>
    <t xml:space="preserve">1. Realizar revisión de documentos de Comunicación Interna y Externa relacionados con el proceso.
2. Actualización de los mismos.
3. Socialización de los documentos actualizados. </t>
  </si>
  <si>
    <t>Plan de Comunicaciones actualizado y socializado.</t>
  </si>
  <si>
    <t xml:space="preserve">No se ha contemplado el mecanismo dentro de los documentos del área. </t>
  </si>
  <si>
    <t xml:space="preserve">Con la revisión de las actas de reuniones del Comité de Inversiones de la vigencia 2019, se evidencio que en una (1) de las cuatro (4) reuniones del Comité de Inversiones de la vigencia 2019, en las cuales se analizó propuestas de inversión, no se adjuntó el Informe Diario Tesorería, situación que podría en determinado momento afectar los elementos de juicio con los cuales se toman las decisiones, así como podría poner en riesgo el adecuado cumplimiento y observancia de las políticas de inversión y riesgos establecidas por la Secretaria de Hacienda y el Manual de Inversiones de Canal Capital registrado con código AGFF-TE-MN-002. A su vez el informe diario tiene pendiente una de las dos firmas contempladas en el formato registrado con código AGFF-TE-FT-034. </t>
  </si>
  <si>
    <t>1. Realizar verificación trimestral de los soportes de las actas de comités de inversiones con el propósito de observar que se encuentren todos los soportes correspondientes. Incorporar el informe diario de Tesorería en el comité de la vigencia 2019 observado.
2. Actualizar el formato AGFF-TE-FT034 Informe Diario de Tesorería. Dejando firma de aprobación autorizada</t>
  </si>
  <si>
    <t>1. Procedimiento actualizado, incorporando la verificación trimestral. /1
2. Carpeta actualizada con soporte (Informe de Tesorería). /1
3. Formato AGFF-TEFT034 Informe
Diario de Tesorería actualizado./1</t>
  </si>
  <si>
    <t>Al verificar el cumplimiento de los parámetros establecidos en el MANUAL DE INVERSIONES AGFF-TEMN-002 numeral 3.2 política de riesgos, se evidenció una debilidad en la actividad de Consolidar la información recibida por cada entidad financiera y de diligenciar para ello entre otros el documento AGFF TEFT-032 Formato Comité de Inversiones, el informe emitido por la Secretaría Distrital de Hacienda, para verificar las entidades bancarias habilitadas con cupo de inversión y zonas de riesgos. Esta situación podría obstaculizar el adecuado cumplimiento de los parámetros restantes que se encuentran definidos en la citada política de riesgos (Evitar realizar operaciones con entidades financieras que se encuentran en zonas no habilitadas, Monitorear periódicamente la calificación de las entidades que se encuentran vinculadas).</t>
  </si>
  <si>
    <t>1. Archivo de Excel actualizado con conciliaciones/1</t>
  </si>
  <si>
    <t>Al verificar la consistencia de la información correspondiente a conciliaciones y reportes tesorería sivicof, se evidencio que al comparar la información de la conciliación Bancaria Tesorería (Archivo CONCILIACIONES  2020) y la información del reporte SIVICOF formato CB- 0115_INFORME_OBRE_RECURSOS_DE_TESORERIA_En 2020 correspondiente al mes de enero de   2020 se identificaron diferencias en los valores reflejados en cada reporte.</t>
  </si>
  <si>
    <t>Debido a:
*La metodología para la identificación de los riesgos no es clara y cuenta con diferencias entre lo establecido por planeación, control interno y la guía de riesgos emitida por el DAFP.
*Se identificó una contradicción entre el hallazgo y la información solicitada en el preinforme, razón por la cual se suministro información (actas de reunión) y no correos electrónicos.
*Errores en la consolidación de evidencias y en el diseño de los controles.</t>
  </si>
  <si>
    <t>Procedimiento, o guía, o manual o lineamiento creado</t>
  </si>
  <si>
    <t>11.5</t>
  </si>
  <si>
    <t xml:space="preserve">No se evidenció que se adelantaran las medidas correctivas, respecto a los Memorandos de recomendaciones realizados por la Revisoría fiscal del Canal, sobre el control interno contable de la vigencia 2019 (Memorandos del 10/11/2019 y 13/03/2020). </t>
  </si>
  <si>
    <t xml:space="preserve"> Actas de cumplimiento/ Memorandos de auditoría</t>
  </si>
  <si>
    <t xml:space="preserve">Profesional de Contabilidad </t>
  </si>
  <si>
    <t>11.6</t>
  </si>
  <si>
    <t>Dificultades para realizar seguimiento a la radicación, devolución, trámite y giro de órdenes de pago, debido a la falta de un sistema o herramienta única que permita verificar la trazabilidad de los radicados del procedimiento LIQUIDACIÓN ÓRDENES DE PAGO, código AGFF-PD-010.</t>
  </si>
  <si>
    <t xml:space="preserve">1. Realizar mesas de trabajo con el área de sistemas para la implementación de un aplicativo para que permita el seguimiento y la trazabilidad de la operación de una orden de pago. 
2. Implementar el aplicativo. </t>
  </si>
  <si>
    <t>Mesas de trabajo realizadas / Mesas de Trabajo Programados</t>
  </si>
  <si>
    <t xml:space="preserve">Subdirector Financiero
Subdirector Administrativo </t>
  </si>
  <si>
    <t xml:space="preserve">Profesional de Contabilidad 
Profesional de Sistemas </t>
  </si>
  <si>
    <t>11.7</t>
  </si>
  <si>
    <t>Debilidades en el establecimiento de la firma digital o electrónica, para los documentos soporte de pago, del procedimiento AGFF-PD-010 LIQUIDACIÓN ÓRDENES DE PAGO.</t>
  </si>
  <si>
    <t xml:space="preserve">Debido a la emergencia sanitaria, se generó la firma digital para aprobar los pagos emitidos por la entidad. </t>
  </si>
  <si>
    <t xml:space="preserve">Actualizar el procedimiento AGFF-PD-010 LIQUIDACION DE ORDENES DE PAGO con la terminología adecuada y la normatividad aplicable. </t>
  </si>
  <si>
    <t xml:space="preserve">No. De procedimientos actualizados </t>
  </si>
  <si>
    <t>11.8</t>
  </si>
  <si>
    <t>Debilidad en cumplimiento al Principio de Asociación, establecido en el Marco normativo aplicable a la entidad, al evidenciar que, no existe una metodología para el establecimiento de costos en el Canal.</t>
  </si>
  <si>
    <t>No se tiene el Instructivo de costos actualizado. AGFF-CO-IN-003</t>
  </si>
  <si>
    <t>11.9</t>
  </si>
  <si>
    <t>Incumplimiento frente al reporte de información financiera con fines de consolidación y análisis y a los lineamientos para la gestión de operaciones recíprocas en el Distrito Capital.</t>
  </si>
  <si>
    <t xml:space="preserve">No se diligenciaron las observaciones de las diferencias presentadas en las operaciones reciprocas trimestrales dentro de las fechas de apertura del sistema. </t>
  </si>
  <si>
    <t>No. trimestres con observaciones diligenciadas/3</t>
  </si>
  <si>
    <t>11.10</t>
  </si>
  <si>
    <t>Debilidades en el procedimiento ELABORACIÓN DEL PAC, en cuanto a: 
a) Normatividad o sustento legal de lineamientos y
b) Diferencias entre lo estandarizado y las actividades que se realizan</t>
  </si>
  <si>
    <t xml:space="preserve">No se encuentra actualizado el procedimiento AGFF-PP-PD-019 </t>
  </si>
  <si>
    <t xml:space="preserve">Ajustar el procedimiento AGFF-PP-PD-019 de acuerdo a la elaboración del PAC de acuerdo a los insumos y sus componentes. </t>
  </si>
  <si>
    <t>Profesional de Presupuesto</t>
  </si>
  <si>
    <t>11.11</t>
  </si>
  <si>
    <t>Debilidades en el diseño y ejecución de controles, de conformidad con la Guía para la administración del riesgo y el diseño de controles en entidades públicas - DAFP, versión 4 de octubre de 2018, para los procedimientos:
a) Constitución de cuentas por pagar y liberación de saldos, código AGFF-PP-PD-015.
b) Elaboración de facturas, código AGFF-FA-PD-014 versión 14 del 18/11/2019.</t>
  </si>
  <si>
    <t>No se tiene identificado los controles en los procedimientos AGFF-PP-PD-015 y AGFF-FA-PD-014</t>
  </si>
  <si>
    <t xml:space="preserve">Actualizar el procedimientos ajustando los controles establecidos. </t>
  </si>
  <si>
    <t xml:space="preserve">Profesional de Presupuesto - Profesional de Facturación y Cartera </t>
  </si>
  <si>
    <t>11.13</t>
  </si>
  <si>
    <t>No se evidencia dentro del procedimiento Elaboración de facturas código AGFF-FA-PD-014 versión 14 del 18/11/2019, ni en la Política Financiera del Canal (Código AGFF-PO -001, versión 6 del 30/12/2019), el establecimiento de lineamiento frente a inconvenientes de tipo tecnológico relacionados con la factura electrónica de venta.</t>
  </si>
  <si>
    <t>Procedimiento Elaboración de facturas código AGFF-FA-PD-014, actualizado/1</t>
  </si>
  <si>
    <t>Profesional de Facturación y Cartera</t>
  </si>
  <si>
    <t>11.15</t>
  </si>
  <si>
    <t>Se evidenció desactualización y/o falta de complemento en el normograma de algunos documentos del proceso, así como en el uso de formatos.</t>
  </si>
  <si>
    <t xml:space="preserve">Se encuentra en proceso de actualización los procedimientos del área. </t>
  </si>
  <si>
    <t xml:space="preserve">Actualizar los procedimientos, incluyendo la normatividad vigente. </t>
  </si>
  <si>
    <t>No. De procedimientos actualizados/No de procedimientos del área</t>
  </si>
  <si>
    <t xml:space="preserve">Profesional de Facturación y Cartera, Profesional de Contabilidad, Profesional de Presupuesto, Profesional de Tesorería. </t>
  </si>
  <si>
    <t>Auditoria gestión contractual decreto 371 de 2010</t>
  </si>
  <si>
    <t xml:space="preserve">Se encontraron las siguientes debilidades en la gestión contractual: 
• Vacío normativo en el manual de contratación frente al fenómeno contractual de “subcontratación” 
• Falta de constancia en la publicación de los contratos durante 2019 en SECOP.
• Indebida gestión de los riegos contractuales al no cumplir con uno de los principios de la gestión del riesgo y lineamiento consignado en el manual publicado por Colombia Compra Eficiente. 
• No se garantiza el compromiso de lucha anticorrupción en los contratos seleccionados bajo la modalidad de contratación directa. 
</t>
  </si>
  <si>
    <t>1. Desactualización del Manual de contratación, supervisión e interventoría en relación con la figura de la subcontratación.
2. Falta de socialización de la aplicación de la Ley de Transparencia en relación con la evidencia de la publicación de los contratos en la página web institucional.
3. Error corregido desde agosto de 2020, en el que se precisó dicho riesgo en la matriz, en el sentido de asignarlo a la entidad contratante.
4. Confianza por parte del área en que las obligaciones pactadas en el contrato se consideran mecanismos idóneos para mitigar y evitar los riesgos asociados al negocio jurídico.</t>
  </si>
  <si>
    <t xml:space="preserve">1. Modificar el Manual de contratación, supervisión e interventoría
2. Revisar y ajustar, de ser necesario, la matriz de riesgo para cada tipología contractual
3. Incluir la cláusula de lucha anticorrupción.
</t>
  </si>
  <si>
    <t>Actividades realizadas / Actividades programadas</t>
  </si>
  <si>
    <t>Asesora Jurídica</t>
  </si>
  <si>
    <t>1 capacitación</t>
  </si>
  <si>
    <t>Asesor Jurídico</t>
  </si>
  <si>
    <t>Se evidencio debilidades en la determinación del presupuesto oficial del contrato 218 de 2019 al no cumplir los criterios del numeral 4.1.2.1.1 y causal J de contratación directa del manual de contratación versión 05.</t>
  </si>
  <si>
    <t>Para la celebración del contrato objeto de observación, la entidad consideró que se trataba de la renovación de un contrato inicial respecto del cual se había surtido el análisis previo respectivo relativo al presupuesto.</t>
  </si>
  <si>
    <t>Capacitar a las áreas en la elaboración de los documentos precontractuales</t>
  </si>
  <si>
    <t>No se evidencio que en los contratos 503 y 671 de 2019, y los contratos 363 a 366 de 2020 los documentos previos de la contratación hayan sido elaborados de acuerdo a las reglas del manual de contratación.</t>
  </si>
  <si>
    <t>Los documentos previos, para la época, eran suscritos en la Coordinación Jurídica en presencia del abogado estructurador por lo que se entendían elaborados en el área.</t>
  </si>
  <si>
    <t>Capacitar a las área del Canal en la elaboración de los estudios previos de acuerdo con la versión vigente del Manual de contratación vigente en 2021</t>
  </si>
  <si>
    <t>Se encontró que en el contrato 144 de 2020 se designó la función de supervisión a un  trabajador oficial que no cuenta con el perfil técnico necesario conforme a las funciones del cargo según la resolución 110 de 2018 de Canal Capital por la cual se modificó el manual de funciones</t>
  </si>
  <si>
    <t>El área encargada, por el conocimiento técnico que tiene sobre los contratos a su cargo, indicó en los estudios previos quién debía ser la supervisora y la ordenadora del gasto confirmó y materializó dicha asignación.</t>
  </si>
  <si>
    <t>Capacitar a las áreas del Canal en relación con la asignación de supervisores para las contrataciones  solicitadas a la Coordinación Jurídica</t>
  </si>
  <si>
    <t>Se encontró debilidad en el seguimiento de los contratos 363 a 366 de 2020 toda vez que no se cumplió con lo ordenado el literal “K” del numeral 7.5.2 del manual de contratación al no desarrollar el balance financiero de cada contrato</t>
  </si>
  <si>
    <t>Desconocimiento del Manual en materia de supervisión</t>
  </si>
  <si>
    <t>Capacitar a los supervisores en materia de seguimiento a la ejecución de los contratos</t>
  </si>
  <si>
    <t>1.Fecha seguimiento</t>
  </si>
  <si>
    <t>Fechas 2018</t>
  </si>
  <si>
    <t>Fechas 2019</t>
  </si>
  <si>
    <t>2.Evidencias o soportes ejecución acción de mejora</t>
  </si>
  <si>
    <t>3.Actividades realizadas  a la fecha</t>
  </si>
  <si>
    <t>4.Resultado del indicador</t>
  </si>
  <si>
    <t>6.Alerta</t>
  </si>
  <si>
    <t>7.Analisis - Seguimiento OCI</t>
  </si>
  <si>
    <t>8.Auditor que realizó el seguimiento</t>
  </si>
  <si>
    <t>Auditorìa Dec. 371 Participaciòn Ciudadana y Control Social.</t>
  </si>
  <si>
    <t>Al efectuar la revisión del ítem 7 “Divulgar y publicar la información” de la “Caracterización de usuarios Canal Capital”, se evidencio que, si bien el documento Estrategia de Caracterización se encuentra publicado en el botón de transparencia, se hace pertinente revisar su contenido en aras de ampliarlo, de incluir un anexo o documento adicional que presente los resultados de los ejercicios de caracterización realizados, así también se encuentra pendiente su divulgación para cumplir su propósito de utilidad de este a otras entidades.  Adicionalmente es de gran importancia que tales ejercicios, los resultados y la divulgación se desarrollen dando estricto cumplimiento a los requerimientos legales establecidos en la Ley 1266 de 2008, Ley 1581 de 2012 y otras relacionadas con la protección de datos personales para que estos gocen de plena legalidad, legitimidad y permita su utilidad.</t>
  </si>
  <si>
    <t xml:space="preserve">Se bien se ha publicado en los espacios de accesibilidad para grupos de valor internos y externos (intranet y página web), no se ha socializado a través del correo institucional su actualización, por otro lado para la vigencia 2020 la estrategia fue actualizada y complementada con un anexo que da cuenta de las fuentes de información que aportar la construcción y actualización del documento. 
No se cuenta con una validación previa acerca de la autorización de terceros para la utilización interna de la información que alimenta el documento de caracterización de usuarios. </t>
  </si>
  <si>
    <t xml:space="preserve">1. Difundir mediante boletín de comunicaciones internas el documento de caracterización de usuarios. 
2. Ajustar la publicación del documento "caracterización de usuarios" incluyendo información aclaratoria respecto a la protección de datos personales de la información plasmada en el ejercicio. </t>
  </si>
  <si>
    <t xml:space="preserve">Una (1) difusión del documento de caracterización de usuarios/1
Un (1) documento actualizado incluyendo el texto de protección de datos personales. </t>
  </si>
  <si>
    <t>Se puede evidenciar que la política hace un mayor énfasis en el fomento de la participación ciudadana sin embargo es de resaltar que el Artículo 4 del Decreto 371 de 2010 establece que los procesos de la Participación Ciudadana y Control Social en el Distrito Capital se hacen con “miras a garantizar la existencia, promoción y desarrollo de procesos de participación ciudadana, en el marco de la Constitución y la ley” razón por la cual estaría pendiente se pueda integrar las acciones, estrategias y demás pertinentes que permitan ampliar el alcance en las garantías y el desarrollo de los procesos de participación ciudadana desde un abordaje integral.</t>
  </si>
  <si>
    <t xml:space="preserve">La política de participación ciudadana de la entidad no cuenta con un plan de acción definido que permita su implementación y subsecuente impacto en la ciudadanía. </t>
  </si>
  <si>
    <t>1. Definir un plan de acción para la implementación de la política durante las vigencias restantes del cuatrienio de manera articulada con el PFI y el Plan de Acción Institucional</t>
  </si>
  <si>
    <t xml:space="preserve">Un (1) Plan de acción de implementación de la política diseñado. 
</t>
  </si>
  <si>
    <t>Una vez revisada la política es de resaltar la estructuración conceptual organizativa y de la misma, sin embargo, se alerta una posible debilidad respecto de la ruta metodológica para su implementación, que establezca las metas semestrales, anuales de cierta manera, impide realizar un proceso de monitoreo, seguimiento y evaluación a la implementación de la política.</t>
  </si>
  <si>
    <t>Al revisar el contenido del video clip de la categoría de información “2. Información de interés” numeral 2.8. Información para niños y jóvenes se evidencia que en algunas secciones del video aparece el logo institucional desactualizado.</t>
  </si>
  <si>
    <t>Contratista responsable de comunicaciones internas</t>
  </si>
  <si>
    <t>En el botón de transparencia sección “7. Control” al acceder al enlace del Numeral 7.5 Información para población vulnerable se identificó debilidad en cuanto a que se encuentra pendiente la inclusión de información tanto en la parrilla, programas, proyectos y demás relacionados con dicha la población en condición de vulnerabilidad en concordancia con lo establecido en la Resolución 3564 de 2015 y su Anexo 1 numeral 7.5.</t>
  </si>
  <si>
    <t>El canal no ha contemplado la incorporación de información para población vulnerable en la página web institucional.</t>
  </si>
  <si>
    <t xml:space="preserve">Una (1) publicación de información realizada según los resultados obtenidos tras el análisis correspondiente </t>
  </si>
  <si>
    <t>Al realizar la revisión en el marco de la divulgación de la información y en particular del informe RdC Canal Capital 2020, se identificaron debilidades en la definición o adecuación de la estructura propia a tener en cuenta en la elaboración, presentación y divulgación del Informe de RdC descritos en el numeral 11.3.6. del presente informe.</t>
  </si>
  <si>
    <t xml:space="preserve">El informe de rendición de cuentas no cuenta con todos los elementos de la estructura general descrita en el MURC, teniendo en cuenta la naturaleza jurídica de la entidad y la normativa aplicable a la misma en la materia. </t>
  </si>
  <si>
    <t>Un (1) informe de rendición de cuentas con apartado de aportes a construcción de paz y conclusiones.</t>
  </si>
  <si>
    <t>Auditoría Proyecto 7505</t>
  </si>
  <si>
    <t>La articulación de los objetivos, productos y actividades se evidencia mediante el ejercicio metodológico de cadena de valor bajo el cual se realizó la formulación del proyecto de inversión en la plataforma web MGA.</t>
  </si>
  <si>
    <t>Elaborar un documento descriptivo del proyecto de inversión que presente de manera clara y resumida los objetivos, productos, actividades, así como la correlación y articulación de los mismos y permita dar mayor claridad a la articulación de los elementos de formulación del proyecto con la estrategia vigente de Capital (objetivos, productos y actividades).
Actualizar el procedimiento asociado a la formulación de los proyectos de inversión.</t>
  </si>
  <si>
    <t>% de avance en la formulación del documento / 2</t>
  </si>
  <si>
    <t>Al realizar la revisión y al comparar los valores asignados para cada periodo según el reporte SEGPLAN con lo indicado tanto en el formato MGA como la ficha EBI del proyecto 7505, se evidenciaron diferencias en el periodo 0, 1 y 4 por un valor total de aproximadamente $3.085 millones de pesos por encima del valor inicialmente previsto para este proyecto estratégico, situación que resalta la debilidad reseñada en la observación 1 y adicionalmente podría de alguna manera representar sobrecostos  en dado caso que solo se incrementase el valor inicial del presupuesto y las metas se mantuviesen iguales.</t>
  </si>
  <si>
    <t>Por falta de actualización de la información presupuestal del proyecto, de acuerdo con las fechas definidas para el mismo, puedes presentarse inconsistencias entre lo registrado en las fichas EBI del proyecto, el SEGPLAN  y el registro en MGA (Entendiendo que este último refleja el valor de formulación inicial y los ajustes se realizan en la plataforma SUIFP).</t>
  </si>
  <si>
    <t>Actualizar y publicar trimestralmente las fichas EBI del proyecto de inversión, manteniendo alineados los valores de ejecución presupuestal entre los instrumentos de reporte (SUIFP y SEGPLAN).
Implementar y aplicar el formato de revisión y actualización de la información para el reporte en SEGPLAN.</t>
  </si>
  <si>
    <t>Fichas EBI actualizadas trimestralmente / 4
Instrumento de reporte aplicado trimestralmente / 4</t>
  </si>
  <si>
    <t>Asesora de Planeación</t>
  </si>
  <si>
    <t>Los criterios de proporcionalidad en la ejecución del proyecto de inversión no son claros y están sujetos a los planes de inversiones definidos cada vigencia desde la dirección operativa y las dinámicas de producción de los contenidos.</t>
  </si>
  <si>
    <t>Elaborar un documento descriptivo del proyecto de inversión que permita dar mayor claridad a la articulación de los elementos de formulación y permita llevar un control de cambios de acuerdo con la dinámica de asignación de recursos del FUTIC.</t>
  </si>
  <si>
    <t>% de avance en la formulación del documento / 1</t>
  </si>
  <si>
    <t>La Dirección Operativa cuenta con información sobre la ejecución del proyecto de inversión; no obstante, los soportes que se reportan en los seguimientos del proyecto no cuentan con el nivel de detalle adecuado.</t>
  </si>
  <si>
    <t>Elaborar un mecanismo de seguimiento y reporte de acciones y avances del proyecto, con el detalle requerido para cada meta.</t>
  </si>
  <si>
    <t>% de avance en la elaboración del mecanismo de reporte / 1</t>
  </si>
  <si>
    <t>La definición y formulación de los indicadores, unidades de medida y magnitudes para el proyecto de inversión se toman del banco de productos de la metodología general ajustada - MGA del nivel nacional. En este sentido, los mencionados no están diseñados a la medida de las entidades, por lo que su asociación es lo más aproximada posible a los lineamientos de Capital.</t>
  </si>
  <si>
    <t xml:space="preserve">Elaborar un documento descriptivo del proyecto de inversión que permita dar mayor claridad a la articulación de los elementos de formulación del proyecto con la estrategia vigente de Capital (indicadores, unidades y magnitudes) y que incluya un glosario con los términos, definiciones y conceptos  particulares o especiales para el desarrollo del proyecto. </t>
  </si>
  <si>
    <t>Al efectuar la revisión se encontró contratos asociados a la “Meta-2” sin embargo, según la revisión efectuada al reporte SEGPLAN la meta 2 fue finalizada por lo que se identifica una debilidad relacionada con la falta de conexidad entre los contratos relacionados y su aporte al cumplimiento de la meta 2 la cual se encuentra finalizada.</t>
  </si>
  <si>
    <t>El hallazgo se da por una falla en la asignación de consecutivos de la plataforma SEGPLAN, quedando reemplazada la meta 2, por la meta 5.</t>
  </si>
  <si>
    <t>Ajustar en las bases de datos de información presupuestal el código de las metas, de acuerdo a como se encuentran en el sistema SEGPLAN.</t>
  </si>
  <si>
    <t>Ajuste a la codificación de la meta / 1</t>
  </si>
  <si>
    <t>A finales de 2020 se hicieron ajustes al PETI y se presentaron en sesión del CIGD. Sin embargo se debe aclarar y documentar la información de implementación del PETI de la dirección operativa para cada vigencia, en los instrumentos de reporte.</t>
  </si>
  <si>
    <t>Elaborar un documento descriptivo del proyecto de inversión que permita dar mayor claridad a la articulación de los elementos de formulación del proyecto con la estrategia vigente de Capital (PETI - fases y adquisiciones).
Elaborar un mecanismo de reporte de acciones y avances del proyecto, con el detalle requerido para cada meta.</t>
  </si>
  <si>
    <t>Profesional Universitario de Planeación
Coordinadora Técnica</t>
  </si>
  <si>
    <t>Evaluación al Sistema de Control Interno - II Semestre 2020</t>
  </si>
  <si>
    <t>1.1</t>
  </si>
  <si>
    <t xml:space="preserve">Se hace necesaria la documentación e implementación de mecanismos que permitan medir la apropiación del código de integridad al interior del Canal. </t>
  </si>
  <si>
    <t>Se tiene una encuesta. Falta definir la fecha o mes en que se debe realizar.</t>
  </si>
  <si>
    <t>1. Revisar la encuesta y de ser necesario fortalecerla.  2. Definir la fecha o mes de realización.</t>
  </si>
  <si>
    <t>4.3</t>
  </si>
  <si>
    <t xml:space="preserve">Adelantar la medición del impacto del Plan de Bienestar formulado para Capital de manera anual, tabular los resultados, realizar los análisis respectivos de los mismos y socializar los resultados a los interesados. </t>
  </si>
  <si>
    <t>No se realiza esta actividad.</t>
  </si>
  <si>
    <t>1. Realizar medición de impacto a las actividades del plan de Bienestar 2021.</t>
  </si>
  <si>
    <t>7.5</t>
  </si>
  <si>
    <t>Se hace necesario adelantar el seguimiento a las acciones definidas que permiten resolver la materialización de riesgos, reportados por los líderes de proceso y la Oficina de Control Interno bajo los lineamientos definidos en la Política de Administración del Riesgo de Capital.</t>
  </si>
  <si>
    <t>Si bien desde planeación se ha avanzado en la gestión de monitoreo de riesgos a partir de los ejercicios de autoevaluación adelantados en las vigencias 2019 y 2020, se han identificado debilidades en cuanto a seguimientos específicos asociados a la gestión de los riesgos de los diferentes procesos y la posible materialización de los mismos desde la segunda línea de defensa.</t>
  </si>
  <si>
    <t xml:space="preserve">Diseñar una herramienta para el monitoreo de los riesgos desde la segunda línea de defensa
Realizar seguimientos a los riesgos desde la segunda línea de defensa de acuerdo con lo programado por el área. </t>
  </si>
  <si>
    <t>Herramienta actualizada/1
Número de seguimientos realizados / Total de seguimientos programados *2</t>
  </si>
  <si>
    <t xml:space="preserve">Asesora de Planeación </t>
  </si>
  <si>
    <t xml:space="preserve">Profesional universitario de planeación </t>
  </si>
  <si>
    <t>9.3</t>
  </si>
  <si>
    <t xml:space="preserve">Consolidar herramientas que faciliten el monitoreo de los riesgos identificados por parte de los líderes de proceso. </t>
  </si>
  <si>
    <t>9.4</t>
  </si>
  <si>
    <t xml:space="preserve">Definir herramientas que permitan la evaluación de fallas en los controles frente a su diseño y ejecución por parte de la alta dirección, así como de la evaluación de efectividad por la 1ra y 2da línea de defensa. </t>
  </si>
  <si>
    <t>Presentar en dos sesiones del CIGD los resultados del monitoreo de los riesgos realizados desde la segunda línea de defensa.</t>
  </si>
  <si>
    <t xml:space="preserve">Generar actas de las actividades realizadas de las observaciones de la Revisoría Fiscal. </t>
  </si>
  <si>
    <t xml:space="preserve">Generar actas donde se evidencie el cumplimiento de las observaciones dejadas de la Revisoría Fiscal con sus respectivos soportes. </t>
  </si>
  <si>
    <t>No se cuenta con un sistema que genere un único número dado que el aplicativo con el que se cuenta no lo permite. (El número de radicado y el número de OP son diferentes pero aún así se puede verificar la trazabilidad de la operación)</t>
  </si>
  <si>
    <t>Subdirección Financiera
Subdirección Administrativa</t>
  </si>
  <si>
    <t>Actualizar el procedimiento AGFF-CO-IN.003</t>
  </si>
  <si>
    <t xml:space="preserve">Diligenciar las observaciones a que haya lugar de las diferencias presentadas dentro de los 15 días posterior a la recepción del correo de la Secretaria de Hacienda Distrital de la apertura del sistemas para tal fin. </t>
  </si>
  <si>
    <t>No se tiene actualizado el procedimiento con relación a inconvenientes de tipo tecnológico</t>
  </si>
  <si>
    <t xml:space="preserve">Actualizar el procedimiento incluyendo los parámetros a tener en cuenta por inconvenientes tecnológicos. </t>
  </si>
  <si>
    <t>Auditoría Dec. 371 Participación Ciudadana y Control Social.</t>
  </si>
  <si>
    <t>Debido a:
*Cambios de administración
*Deficiencia en los periodos de revisión de la información publicada en la página web</t>
  </si>
  <si>
    <t>Gestionar la actualización del contenido alojado en la página web referente a información para niños y jóvenes</t>
  </si>
  <si>
    <t>Un contenido actualizado y publicado en página web</t>
  </si>
  <si>
    <t>Líder de cultura ciudadanía y educación y equipo de Autopromos</t>
  </si>
  <si>
    <t xml:space="preserve">Definir el tipo de información que aplique de la entidad en este punto y hacer la actualización pertinente en la página web de la entidad.
</t>
  </si>
  <si>
    <t xml:space="preserve">1. Estructurar el informe de Rendición de Cuentas 2021 incorporando temáticas asociadas a los aportes a la construcción de paz y un capítulo de conclusiones. </t>
  </si>
  <si>
    <t>Profesional Universitario de Producción
Profesional Universitario de Planeación</t>
  </si>
  <si>
    <t>Una vez efectuada la revisión de la información antes relacionada es de resaltar que se encontró que, si bien tanto los archivos en formato EXCEL y PDF se presenta información detallada del cumplimiento de las obligaciones establecidas en las Resoluciones antes comentadas, sin embargo, esta información no da cuenta detallada del cumplimiento de las metas específicas previstas en proyecto 7505</t>
  </si>
  <si>
    <t>Se evidenció diferencias en el uso de indicadores, unidades de medida y magnitudes de medida de los conceptos de "contenidos convergentes”  y “Capítulos” situación que podría ocasionar dificultades al momento de revisar la información del proyecto y verificar su adecuado cumplimento.</t>
  </si>
  <si>
    <t>Al efectuar la revisión de la información recibida por las áreas y la información publicada en intranet se evidenció diferencias en la información del PETI que reporta el área operativa frente al que está publicado en intranet. Adicionalmente en el PETI no se encuentra un capitulo especial que dé cuenta del plan de renovación tecnológica sus fases, cantidad de equipos y otros aspectos que permitan evaluar el cumplimiento en términos técnicos y físicos.</t>
  </si>
  <si>
    <t xml:space="preserve">Si bien desde planeación se realizan reportes de avances en materia de gestión de riesgos ante el comité de gestión y desempeño, estos se realizan de forma general y no contemplan un ejercicio previo de monitoreo. </t>
  </si>
  <si>
    <t>Comités de gestión y desempeño con la presentación de la temática de gestión de riesgos /2</t>
  </si>
  <si>
    <t>Diana Romero</t>
  </si>
  <si>
    <t>Diana Romero
Jizeth González</t>
  </si>
  <si>
    <t>Diana Romero
Henry Beltrán</t>
  </si>
  <si>
    <t>PLAN DE MEJORAMIENTO</t>
  </si>
  <si>
    <t>RESUMEN PRIMER SEGUIMIENTO DE 2021</t>
  </si>
  <si>
    <t>SEGUNDO SEGUIMIENTO DE 2021</t>
  </si>
  <si>
    <t>Auditoria al Proceso de Planeación Estratégica</t>
  </si>
  <si>
    <t xml:space="preserve">La normatividad citada en los siguientes documentos se encuentra Derogada, haciendo que estos se encuentren desactualizados: 
a) Caracterización del proceso, 
b) Procedimiento control de documentos, 
c) Procedimiento control al producto o servicio no conforme, 
d) Procedimiento formulación, registro y actualización de proyectos de inversión, 
e) Manual del sistema integrado de gestión, 
f) Manual del sistema de medición y seguimiento, 
g)Metodología para la identificación y atención de necesidades de infraestructura física, 
h)Fichas de compras sostenibles,  
i) Procedimiento proyecto fondo para el desarrollo de la televisión y los contenidos (FONTV) 
j) NORMOGRAMA de capital.
</t>
  </si>
  <si>
    <t xml:space="preserve">Reubicación del procedimiento de IDENTIFICACIÓN DE ASPECTOS Y VALORACIÓN DE IMPACTOS AMBIENTALES V3 y los documentos que lo integren, a los procesos de apoyo.
a) Según lo estipulado en el Artículo 6 de la Resolución 036 de 2015 “por el cual se reorganiza el Sistema Integrado de Gestión SIG, de canal Capital”, y la Guía para la gestión por procesos en el marco del modelo integrado de planeación y gestión (MIPG) V1 de 2020, el procedimiento de IDENTIFICACIÓN DE ASPECTOS Y VALORACIÓN DE IMPACTOS AMBIENTALES V3 debe ser actualizado y debe ser trasladado específicamente a los procesos liderados por la Subdirección Administrativa.
b) En los estudios previos habilitantes o como parte de los criterios que defina la entidad para hacer sus estudios de mercado no fueron incluidos los criterios calificables o habilitantes estipulados en las fichas de sostenibilidad, incumpliendo con lo establecido en la GUÍA PARA LA ELABORACIÓN DE COMPRAS SOSTENIBLES V1. Se debe actualizar la GUÍA para que este acorde con la actualización realizada a las fichas y se debe evaluar la pertinencia de que la guía y su implementación este a cargo de la coordinación jurídica, ya que desde planeación no hay puntos de control para verificar su implementación y cumplimiento. Y según lo estipulado en Guía para la gestión por procesos en el marco del modelo integrado de planeación y gestión (MIPG) V1 de 2020, esta actividad no forma parte de los procesos estratégicos de Capital, su implementación debe estar a cargo de los procesos de apoyo, en este caso la coordinación jurídica.
</t>
  </si>
  <si>
    <t xml:space="preserve">Incumplimiento de actividades estipuladas en los documentos del proceso de planeación estratégica.
a) Se presenta un incumplimiento en la realización de las actividades No 16 y 17 estipuladas en los puntos de control del procedimiento FORMULACIÓN Y SEGUIMIENTO DEL PLAN DE ACCIÓN ANUAL V8.
b) Se presenta un incumplimiento en la realización de la actividad N° 7 estipulada en el procedimiento FORMULACIÓN Y SEGUIMIENTO AL PLAN ANUAL DE ADQUISICIONES V2.
c) Se presenta incumplimiento en la realización de las actividades de TODO el procedimiento CONTROL AL PRODUCTO (BIEN Y/O SERVICIO) NO CONFORME V7.
d) No se reporta capacitación o socialización desde el área de planeación de la METODOLOGÍA PARA LA IDENTIFICACIÓN Y ATENCIÓN DE NECESIDADES DE INFRAESTRUCTURA FÍSICA V1, quien es la responsable de su elaboración y divulgación. No todas las áreas hacen uso de la metodología y de la Matriz que la componen. El área de sistemas hace uso de la matriz en formato desactualizado.
</t>
  </si>
  <si>
    <t xml:space="preserve">Actualización de los planes que integran el Plan de Acción Institucional. 
En el plan de acción institucional y sus planes anexos, no se encuentran todos los aspectos mínimos que deben tener los planes y que el manual operativo de MIPG exige tener, haciendo falta incluir: Estrategias, Proyectos, Planes generales de compras que desagreguen los recursos asociados a todas las fuentes de financiación, Mapa de riesgos y Distribución presupuestal de los proyectos de inversión. (Este último ítem no aplica para Capital según lo contemplado en el parágrafo del Art. 74 de la Ley 1474 de 2011 “Las empresas industriales y comerciales del Estado y las Sociedades de Economía Mixta estarán exentas de publicar la información relacionada con sus proyectos de inversión”)
</t>
  </si>
  <si>
    <t xml:space="preserve">Actualización de los documentos publicados en la página web de Capital.
Según lo establecido en el documento LINEAMIENTOS PARA LA PUBLICACIÓN DE INFORMACIÓN EN EL BOTÓN DE TRANSPARENCIA V3, el área de planeación debe actualizar: El link de la Contraloría General, El link de Portal de Contratación a la Vista Portal de Contratación – SECOP, la Estrategia de caracterización de usuarios, documentación que permita verificar la toma de decisiones por parte del equipo directivo, todos los documentos del numeral 2.1.5 Políticas, lineamientos y manuales, y publicar los 2 informes semestrales de seguimiento al PAI definido en el procedimiento de Plan de Acción Institucional.
</t>
  </si>
  <si>
    <t>Durante el año 2020 No se remitieron al comité sectorial, los informes trimestrales de seguimiento a la implementación del Modelo Integrado de Planeación y Gestión. Incumpliendo con un tema normativo estipulado en el Artículo 23 del Decreto 807 de 2019.</t>
  </si>
  <si>
    <t xml:space="preserve">Los documentos fueron actualizados en el año 2018, sin embargo no se atendieron cambios normativos de años posteriores en este tipo de documentos, así mismo el normograma se actualizó entre todos los equipos de trabajo de Capital durante el año 2020. </t>
  </si>
  <si>
    <t xml:space="preserve">Documentos revisados y actualizados en lo pertinente/ documentos observados </t>
  </si>
  <si>
    <t>Con el cambio del modelo de gestión administrativa que incorporó el Sistema Integrado de Gestión al Modelo Integrado de Planeación y Gestión, se han realizado actualizaciones de diferentes documentos orientadores, sin embargo el documento rector en lo relacionado con la gestión de documentos institucionales pese a que se actualizó en el año 2019 debe incorporar algunos criterios adicionales.</t>
  </si>
  <si>
    <t xml:space="preserve">La responsabilidad del PIGA se asignó inicialmente a Planeación ya que se consideró que al tratarse de un plan de gestión se asociaba con temáticas de planeación institucional, sin embargo el liderazgo de dicha gestión quedó a cargo de la Subdirección Administrativa por contar con un líder de nivel directivo que en planeación no existe </t>
  </si>
  <si>
    <t>Crear dentro del proceso de gestión de recursos y administración de la información un espacio destinado para todos los documentos relacionados con la gestión ambiental de la entidad.
Actualizar dentro de los documentos de gestión ambiental  la relación de liderazgo correspondiente.
Actualizar la guía para la contratación de compras sostenibles.</t>
  </si>
  <si>
    <t>Actividades ejecutadas / actividades programadas *3</t>
  </si>
  <si>
    <t xml:space="preserve">Debido a variaciones metodológicas durante los últimos dos años en materia de gestión de proyectos y gestión del Plan Anual de Adquisiciones, se implementaron los cambios pero no se documentaron oportunamente en los procedimientos correspondientes, así mismo con la transición del SIG al MIPG, es necesario revisar y ajustar o eliminar algunos documentos del proceso. </t>
  </si>
  <si>
    <t>Teniendo en cuenta que el seguimiento se realizó sobre el plan de acción 2020, se observaron sobre éste elementos adicionales de acuerdo a lo requerido por el MIPG. No obstante es necesario determinar internamente si éstos requisitos ya se encuentran incorporados en la estructura 2021, o si no son aplicables.</t>
  </si>
  <si>
    <t>Hacer la revisión a los requerimientos del MIPG con relación a la estructura del plan de acción y ajustar las pertinentes.</t>
  </si>
  <si>
    <t>Ajustes incorporados al plan de acción / ajustes identificados y aplicables</t>
  </si>
  <si>
    <t>Se identificaron diferencias entre lo definido en el "manual del sistema de medición y seguimiento" y lo descrito en el plan de acción institucional, así como en los formatos de hoja de vida de los indicadores, debido a que el mencionado manual no fue revisado recientemente y los lineamientos de formulación del plan se han ido ajustando. Así mismo, las inconsistencias encontradas en la hoja de vida de los indicadores 2020 se generan por tratarse de un archivo formulado de manera genérica para todas las acciones.</t>
  </si>
  <si>
    <t>Hacer la revisión y ajustes pertinentes al documento "manual del sistema de medición y seguimiento".
Adelantar las actualizaciones sobre la periodicidad de los indicadores en el plan de acción institucional.
Actualizar el formato de hoja de vida del indicador.</t>
  </si>
  <si>
    <t>Documentos revisados y actualizados en lo pertinente/ documentos observados</t>
  </si>
  <si>
    <t xml:space="preserve">Pese a que el botón de transparencia se revisa de forma periódica no se detectó la necesidad de actualizar dicha información. </t>
  </si>
  <si>
    <t xml:space="preserve">Revisar los contenidos de la página web observados y actualizar la información de estos </t>
  </si>
  <si>
    <t>Acciones programadas / acciones ejecutadas</t>
  </si>
  <si>
    <t xml:space="preserve">No se tuvo en cuenta hacer los reportes al Comité Sectorial de Gestión y Desempeño </t>
  </si>
  <si>
    <t xml:space="preserve">Remitir los documentos de soportes de la gestión del Comité Institucional de Gestión y Desempeño (presentación y acta firmada)  al Comité Sectorial de Gestión y Desempeño </t>
  </si>
  <si>
    <t>Acciones programadas / acciones ejecutadas *2</t>
  </si>
  <si>
    <t>Desactualización del alcance de la caracterización desde 2019, toda vez que no está reflejando la realidad del proceso y afectando el ciclo PHVA (planear, hacer, verificar y actuar) y no se cuenta con los soportes para el seguimiento correspondiente de la gestión ni se dio cumplimiento a la POLÍTICA DE ADMINISTRACIÓN DE RIESGO de Canal Capital publicada desde el 16 de septiembre de 2019. Tampoco se cuenta con indicadores gestión ni con análisis de los riesgos asociados durante las vigencias 2019 y 2020</t>
  </si>
  <si>
    <t>Falta de actualización de los documentos asociados a la gestión de los procesos disciplinarios</t>
  </si>
  <si>
    <t>Actualizar:
1. Caracterización del proceso de gestión jurídica y contractual
2. Procedimiento disciplinario ordinario
3. Matriz de riesgos proceso de gestión jurídica y contractual
Seguimiento de:
1. Indicador de gestión (Plan de Acción 2021)</t>
  </si>
  <si>
    <t>(Actividades realizadas/Actividades programadas)*100 %</t>
  </si>
  <si>
    <t>Actualizar el procedimiento disciplinario ordinario</t>
  </si>
  <si>
    <t>1 procedimiento actualizado</t>
  </si>
  <si>
    <t>Falta de seguimiento a los procesos</t>
  </si>
  <si>
    <t>Hacer seguimiento al indicador de gestión del Plan de Acción 2021</t>
  </si>
  <si>
    <t>3 reportes de seguimiento al Plan de Acción enviados a Planeación</t>
  </si>
  <si>
    <t>Desconocimiento de la Directiva 002 de 2018</t>
  </si>
  <si>
    <t>Socializar la Directiva 002 de 2018 a quienes participan en el proceso de gestión disciplinaria</t>
  </si>
  <si>
    <t>1 socialización de la Directiva 002 de 2018 a quienes participan en el proceso de gestión disciplinaria</t>
  </si>
  <si>
    <t>Profesional universitaria de Jurídica y asesora jurídica de la Secretaría General</t>
  </si>
  <si>
    <t>Informe Evaluación Control Interno Contable 2020</t>
  </si>
  <si>
    <t xml:space="preserve">Diferencias en el Catálogo de cuentas del canal frente a la versión actualizada de la CGN (2015.09), del Marco normativo para Empresas que no cotizan en el mercado de valores y que no captan ni administran ahorro del público. </t>
  </si>
  <si>
    <t>No se habían revisado las ultimas actualizaciones emitidas por la CGN y su aplicabilidad en el plan de cuentas de la entidad.</t>
  </si>
  <si>
    <t xml:space="preserve">De mejora </t>
  </si>
  <si>
    <t>Actualización del procedimiento de Estados Financieros</t>
  </si>
  <si>
    <t>Error en clasificación de los recursos  de Subvenciones Condicionadas recibidas, originados de los traslados sin contraprestación directa, en la cuenta 1132  Efectivo de Uso Restringido.</t>
  </si>
  <si>
    <t>Error en la clasificación de los recursos  de Subvenciones originados de los traslados sin contraprestación directa</t>
  </si>
  <si>
    <t xml:space="preserve">Realizar la clasificación adecuada de los recursos trasladados sin contraprestación directa </t>
  </si>
  <si>
    <t xml:space="preserve">Se evidenció falta de información en las conciliaciones del área Contable con Presupuesto, no se identificó mes de conciliación, cuál es la información que se concilia y el objetivo de las mismas. </t>
  </si>
  <si>
    <t xml:space="preserve">Conciliaciones / XX
Procedimiento Actualizado </t>
  </si>
  <si>
    <t>Se observó incumplimiento de las directrices establecidas en la “Guía de lineamientos para el uso y almacenamiento de documentos digitales”, código AGRI-GD-GU-002, del 06/07/2020, en el proceso Gestión Financiera y Facturación</t>
  </si>
  <si>
    <t xml:space="preserve">Las áreas que componen la Subdirección financiera no siguieron los lineamientos para el uso y almacenamiento de documentos digitales  establecidos en la guía AGRI-GD-GU-002.
</t>
  </si>
  <si>
    <t>De conformidad con la Resolución 193 de 2020 de la Contaduría General de la Nación, se encontraron debilidades en las Notas a los Estados Financieros del Canal, a 31 de diciembre de 2020.</t>
  </si>
  <si>
    <t>Al cierre de la vigencia se contaba con el instructivo AGFF-CO-IN-004 el cual no había sido actualizado.</t>
  </si>
  <si>
    <t>Actualización del instructivo AGFF-CO-IN-004</t>
  </si>
  <si>
    <t>En la presentación de los Estados Financieros se observaron cuentas con saldos en cero, para la vigencia evaluada y su comparativo; lo cual no genera valor agregado en la presentación y revelación de información a los usuarios.</t>
  </si>
  <si>
    <t>La matriz sobre la cual se elaboran los EEFF posee celdas con formulas las cuales encuentran entrelazadas con otras.</t>
  </si>
  <si>
    <t>Revisar la matriz de elaboración de EEFF y ajustarla a las cuentas que se utilizan en el periodo informado.</t>
  </si>
  <si>
    <t>Elaboración de matriz actualizada</t>
  </si>
  <si>
    <t>Socializar periódicamente los lineamientos del proceso contable del Canal, con todas las áreas involucradas, para el cumplimiento en los reportes, conocimiento, apropiación y/o actualización y propender por la sostenibilidad contable y la mejora continua, tal como lo plantea la Contaduría General de la Nación en sus procedimientos transversales (anexo Resolución 193 de 2016).</t>
  </si>
  <si>
    <t>Durante la vigencia 2020 no se realizo actualización del procedimiento AGFF-CO-PD-001 de EEFF por lo que no se realizo ninguna socialización con las diferentes áreas que intervienen en el proceso.</t>
  </si>
  <si>
    <t xml:space="preserve">Incluir dentro de la actualización del procedimiento de EEFF una socialización periódica de los lineamientos del proceso contable. </t>
  </si>
  <si>
    <t>Realizar las acciones correctivas frente a la clasificación y registro de los descuentos efectuados a contratistas (correspondientes a cooperativas), como descuentos de nómina, en la cuenta 2424. A pesar de que se retiró esta cuenta de las conciliaciones mensuales, entre las áreas de Contabilidad y Talento Humano (nómina), la situación se sigue presentando y el registro no obedece a la realidad de los descuentos.</t>
  </si>
  <si>
    <t>Acta de reunión / 1</t>
  </si>
  <si>
    <t xml:space="preserve">1. Realizar reunión entre las áreas.
2. Realizar el ajuste de la nomenclatura de los documentos en cumplimiento de la guía y realizar la migración de la información. </t>
  </si>
  <si>
    <t xml:space="preserve">1. Acta de reunión realizada.
2. Cargue del 100% información a la carpeta del drive de la vigencia 2020. </t>
  </si>
  <si>
    <t xml:space="preserve">Subdirección Financiera </t>
  </si>
  <si>
    <t xml:space="preserve">Profesional Universitario de Contabilidad / Profesional de Presupuesto </t>
  </si>
  <si>
    <t>Apoyo Subdirección Financiera</t>
  </si>
  <si>
    <t>Auditoría Gestión de Recursos y Administración de la Información - Gestión Documental.</t>
  </si>
  <si>
    <t>Debilidades en la documentación del proceso Gestión de Recursos y Administración de la Información - Gestión Documental, en cuanto a:
a) Desactualización de los documentos institucionales, frente a lo establecido en el “Manual para el Control de Documentos Institucionales”
b) Complementar marco normativo de los documentos del área con normatividad vigente en materia de gestión documental y manejo de documentación digital y/o electrónica.
c) Documentos del Canal, con referencias a la entidad Archivo General de la Nación, así como a documentos, dependencias y cargos de esta.
d) Formato sin relación con el proceso Gestión de Recursos y Administración de la Información - Gestión Documental.
e) Debilidades en la definición de los objetivos de algunos procedimientos.</t>
  </si>
  <si>
    <t>No se verificaron los parámetros necesarios establecidos al Manual para el control de los Documentos Institucionales.</t>
  </si>
  <si>
    <t>1. Ajustar y actualizar los procesos, procedimientos y documentos  mencionados en el informe de auditoría.                                         2. Presentar al líder del proceso                                                                                                                                                    3. Publicar en la intranet  y socializar los documentos actualizados</t>
  </si>
  <si>
    <t xml:space="preserve">No actividades ejecutadas / No de actividades formuladas </t>
  </si>
  <si>
    <t xml:space="preserve">Debilidades en los puntos de control de los procedimientos actualizados en la vigencia 2021, así como en la identificación de riesgos del proceso [relacionados en el AGRI-GD-PL-002 PLAN DE EMERGENCIA ARCHIVOS] en cuanto a: Responsable de ejecutar el control, Acción, Complemento y en los atributos de eficiencia (tipo e información) y formalización (Documentación, frecuencia y evidencia).  </t>
  </si>
  <si>
    <t>No se ejecutaron  los controles ya que el plan de emergencia se encontraba en actualización para poder articularse con los procedimientos.</t>
  </si>
  <si>
    <t>1. Realizar la revisión a los puntos de control de los procedimientos.                                                                                                                                                                                                                              2. Realizar la revisión y los ajustes necesarios al plan de emergencia.                                         3. Presentar al líder del proceso para aprobación                                                                                    4. Publicar en la intranet y socializar los documentos actualizados.</t>
  </si>
  <si>
    <t>11.3</t>
  </si>
  <si>
    <t>Respecto a la Política de Gestión Documental:
- No se adelantaron seguimientos durante la vigencia 2020.
- No se cuenta con indicadores que permitan medir el avance de lo propuesto a lo largo del documento.
- Se recomienda adelantar la verificación y la actualización de ésta, teniendo en cuenta el resultado de la prueba aplicada por la Oficina de Control Interno frente a su implementación.</t>
  </si>
  <si>
    <t xml:space="preserve">No se realizo avance ni la implementación de la Política de Gestión Documental al momento de su aprobación en el Comité Institucional de Desarrollo y Desempeño </t>
  </si>
  <si>
    <t>1. Realizar Plan de trabajo para la implementación de la Política de Gestión Documental .
2. Realizar informes de indicadores trimestral en relación al Plan de trabajo.</t>
  </si>
  <si>
    <t>Frente al Plan Institucional de Archivos – PINAR no se adelantaron las actividades indicadas en el documento vigente a la fecha de la auditoría. Para la versión actualizada de este Plan (borrador), se realizaron recomendaciones de los aspectos contemplados en la normatividad vigente, con el fin de incorporarlos en la actualización del documento definitivo.</t>
  </si>
  <si>
    <t>En razón a la actualización del PINAR al no tener cumplimiento a lo establecido en la versión anterior, y teniendo en cuenta las recomendaciones dadas por Control Interno para el desarrollo y ajustes del documento para su ejecución.</t>
  </si>
  <si>
    <t xml:space="preserve">1. Realizar los ajustes según las recomendaciones de  Control Interno.
2. Presentar el PINAR a planeación para su publicación en la Intranet. </t>
  </si>
  <si>
    <t>Se observó que la Política de Cero Papel:
- No cuenta con el “Documento suscrito por el equipo técnico de implementación de la política, en el que se encuentran roles, responsabilidades, actividades, implementación, seguimiento y evaluación” indicado en la política. 
- No se adelantaron los seguimientos al desarrollo de implementación de los lineamientos establecidos por la Estrategia de Gobierno Digital, contemplados en el punto 4 del numeral 7.
- No cuenta con indicadores que permitan hacer seguimiento a las actividades planteadas.</t>
  </si>
  <si>
    <t xml:space="preserve">En la Política Cero papel no se definieron roles ni responsables para su implementación y desarrollo al interior de Canal Capital. </t>
  </si>
  <si>
    <t xml:space="preserve">Se observaron debilidades frente al Programa de Gestión Documental:
• El Proyecto de inversión mencionado [80 Modernización Institucional] se encuentra desactualizado.
• Revisar el alcance del documento, de manera que sea coherente con lo que se quiere abarcar con la formulación de dicho programa.
• El enlace indicado en el numeral 1.6.1. sobre los requerimientos normativos no lleva al lugar en el que reposa el normograma actualizado.
• Desactualización del cuadro de software indicado en el numeral 1.6.4. con la realidad del Canal.
• Revisar e incorporar la gestión y trámite de las radicaciones virtuales que vienen adelantando desde la vigencia 2020, con ocasión de la emergencia sanitaria declarada por COVID-19.
• Aspectos que presentan inconsistencias y faltantes, para que sean evaluados e incluidos en las actualizaciones posteriores del documento.
• No se evidenció actualización de las Tablas de Retención Documental del Canal. </t>
  </si>
  <si>
    <t xml:space="preserve">Al programa de gestión documental no se le realizo un plan de trabajo para su desarrollo e implementación en Canal Capital.  </t>
  </si>
  <si>
    <t>Frente al Sistema Integrado de Conservación – SIC no se adelantaron las actividades indicadas en el documento vigente a la fecha de la auditoría. Para la versión actualizada de este documento (borrador), se realizaron recomendaciones de los aspectos contemplados en la normatividad vigente, con el fin de incorporarlos en la actualización del documento definitivo.</t>
  </si>
  <si>
    <t>En razón a la actualización del SIC al no tener cumplimiento a lo establecido en la versión anterior, y teniendo en cuenta las recomendaciones dadas por Control Interno para el desarrollo y ajustes del documento para su ejecución.</t>
  </si>
  <si>
    <t xml:space="preserve">1. Realizar los ajustes según las recomendaciones de  Control Interno.
2. Presentar el SIC a planeación para su publicación en la Intranet. </t>
  </si>
  <si>
    <t>Se observaron las siguientes debilidades en el Plan de Emergencia de archivos (2019) formulado para Canal Capital:
• Revisar los objetivos ya que existen dos objetivos generales y se formulan objetivos específicos para cada uno, los cuales no son coherentes con los generales establecidos. 
• Se recomienda adelantar la inclusión de la casa de la 69 en el plan, teniendo en cuenta que se tiene documentación en el sitio, de conformidad con lo indicado por el área de Gestión Documental sobre la existencia de dicha documentación en la reunión del 14 de abril de 2021.
• Sobre el Cuadro de conservación, se recomienda el fortalecimiento del documento con la definición de unidad productora de manera que se pueda consultar mejor. 
• Adicionalmente, se recomienda incluir en el plan, los números telefónicos de seguridad, vigilancia, bomberos y policía, así como los planos en donde se encuentra el acervo documental, referencias de precios de material y empresas especializadas en transporte.</t>
  </si>
  <si>
    <t xml:space="preserve">No se realizo la revisión y los ajustes necesarios del Plan de Emergencias teniendo en cuenta los cambios en la operación de la gestión documental en Canal Capital. </t>
  </si>
  <si>
    <t>1. Realizar la revisión de acuerdo al informe de auditoria.                                                                   2. Realizar los ajustes al plan de emergencias                                                                            3. Presentar al líder de proceso para aprobación                                                                        4. Presentar a para publicación en la Intranet.                                                                                                    5. Socializar los documentos actualizados</t>
  </si>
  <si>
    <t xml:space="preserve">Respecto al Manual de Correspondencia, se observó que:
- Los documentos referenciados como formatos se encuentran desactualizados en el Manual, frente a los utilizados actualmente.
- En el diligenciamiento digital con ocasión de la emergencia sanitaria, se evidencia que no se llenan campos como el origen del documento, nombre de quien radica y medio de entrega para los formatos AGRI-GD-FT-003 “Seguimiento documentos correspondencia Canal Capital – Oficios” y AGRI-GD-FT-006 “Seguimiento documentos correspondencia Canal Capital – Memorandos”.
- Respecto a los documentos AGRI-GD-FT-018 “Planilla de mensajería”, AGRI-GD-FT- 017 “Seguimiento entrega de facturas correspondencia Canal Capital” el área de correspondencia indicó que no se utilizan por el trabajo remoto. </t>
  </si>
  <si>
    <t>Se han generado cambios dentro del proceso de correspondencia en el marco del trabajo en casa no se han revisado los formatos, ni los cambios frente a los procedimientos.</t>
  </si>
  <si>
    <t>1. Mesa de trabajo con el área de correspondencia                                                                   2. Adelantar los ajustes necesarios frente al Manual de correspondencia.                                                                                    3. Revisión de los formatos del área de correspondencia.                                                           4. Presentar al líder del proceso para aprobación                                                              5. Publicar en la intranet  y socializar los documentos actualizados</t>
  </si>
  <si>
    <t>Desactualización procedimiento ADMINISTRACIÓN DE COMUNICACIONES OFICIALES EXTERNAS, teniendo en cuenta las nuevas directrices sobre facturación electrónica.</t>
  </si>
  <si>
    <t>No se realizo el seguimiento a los procedimientos de las comunicaciones oficiales externas frente a las nuevas directrices.</t>
  </si>
  <si>
    <t>1. Mesa Técnica con el área de correspondencia.                                                                                                                                                                                                                                                                                                                                                                                                                                                                                                             2. Realizar la revisión de los procedimientos de las comunicaciones.                                                                                                                                                                                                                                                                                                                                                                                                                                                         3. Realizar los ajustes necesarios.                                                                                          4. Presentar al líder del proceso.                                                                                           5. Publicar en la intranet  y socializar los documentos actualizados.</t>
  </si>
  <si>
    <t>No se evidenció alguna actividad y/o plan de trabajo desde el área de Gestión documental, durante la vigencia 2020, para garantizar que los expedientes de las dependencias incorporaran o programaran la incorporación de los documentos producidos (físicos y electrónicos) en su archivo, conforme a las TRD y a la Guía de lineamientos para el uso y almacenamiento de documentos digitales y/o electrónicos en Canal Capital.</t>
  </si>
  <si>
    <t xml:space="preserve">No se contaba con un plan de trabajo implementado al interior del Grupo de Gestión Documental, por lo cual no se pueden realizar seguimientos ni control de medición de indicadores de cumplimiento. </t>
  </si>
  <si>
    <t>1. Realizar Plan de trabajo para el grupo de Gestión Documental.
2. Realizar seguimiento bajo acta e indicadores de cumplimiento</t>
  </si>
  <si>
    <t>11.14</t>
  </si>
  <si>
    <t>No se establecieron procedimientos y/o protocolos para administrar las comunicaciones oficiales (a través de instrumentos estandarizados) o se modificaron los ya estandarizados, a partir de las declaratorias de emergencia económica, social y ecológica en todo el territorio nacional, determinando criterios de recepción, registro, horarios flexibles, entrega, alistamiento, distribución y entrega final. Así como tampoco se realizó socialización con todos los servidores públicos y colaboradores del Canal, sobre medidas relacionadas con este aspecto, que permitieran su conocimiento y apropiación.</t>
  </si>
  <si>
    <t>No se tenían definidos los protocolos para la administración de las comunicaciones oficiales  en el marco de la emergencia sanitaria.</t>
  </si>
  <si>
    <t>1. Mesa de trabajo con la persona encargada de correspondencia para determinar los procedimientos que se llevan a cabo con las comunicaciones oficiales.                                                                                             2. Actualizar el Manual de correspondencia .                                                                                                                                                                                                                                                                                      3. Aprobación del manual por el Líder de gestión documental y la persona encargada de correspondencia.                                                                                                                                                                          4. Publicar en la intranet.                                                                                                                                                                                                                                                                                                                             5. Socializar el manual de correspondencia el manual a los funcionarios de canal capital.</t>
  </si>
  <si>
    <t>Se evidenció que, no se adelantaron acciones frente a las recomendaciones emitidas por la Oficina de Control Interno el 2 de septiembre de 2020 a través del correo con asunto: “Observaciones Gestión Documental en el marco de la pandemia”, que consideraban:
- Adoptar y socializar un lineamiento o protocolo general, respecto al control de salida e ingreso de expedientes físicos de las instalaciones del Canal, en el cual se incluyan acciones relacionadas con la desinfección y limpieza de los expedientes, una vez retornan al Canal, para mitigar el contagio y no afectar la preservación de los documentos.
- Revisar el formato utilizado en el cual se relacionan los expedientes que se retiran del Canal, para que los mismos sirvan de control frente a la identificación de su ubicación y del número de folios. 
- Eliminar el uso de formatos obsoletos.
- Analizar la emisión de lineamientos que den claridad frente al manejo de la correspondencia recibida y producida, en el marco del trabajo en casa, que les permita a los colaboradores del Canal, conocer la ruta que debe tener un documento en el Canal.</t>
  </si>
  <si>
    <t>No se realizó la guía de lineamientos y/o protocolos para la entrada y salida de material de archivo de canal Capital</t>
  </si>
  <si>
    <r>
      <t xml:space="preserve">1. Realizar una mesa de trabajo con la persona encargada de la seguridad del trabajo con el fin de determinar las acciones a desarrollar para mitigar los riesgos  </t>
    </r>
    <r>
      <rPr>
        <b/>
        <sz val="8"/>
        <color theme="1"/>
        <rFont val="Tahoma"/>
        <family val="2"/>
      </rPr>
      <t xml:space="preserve">teniendo en cuenta la entrada y salida de expedientes o cajas de archivo en préstamo de la empresa custodio Alpopular. </t>
    </r>
    <r>
      <rPr>
        <sz val="8"/>
        <color theme="1"/>
        <rFont val="Tahoma"/>
        <family val="2"/>
      </rPr>
      <t xml:space="preserve">
2. Realizar la guía de lineamientos y protocolos para el manejo de la salida e ingreso de material de archivo. 
3. Socialización y aprobación del líder de gestión documental. 
4. subir a la intranet la guía.
 5. Divulgación y socialización de la guía de lineamientos y protocolos  de limpieza y desinfección de los expedientes.</t>
    </r>
  </si>
  <si>
    <t>11.16</t>
  </si>
  <si>
    <t>Incumplimiento del procedimiento de control de registros frente a las actividades relacionadas, teniendo en cuenta que:
- No se ha adelantado la actualización del formato de caracterización documental
- Se observó que las áreas no diligencian y/o actualizan el Formato Único de Inventario Documental (FUID) y que las TRD no se encuentran actualizadas.</t>
  </si>
  <si>
    <t>No se realizo el seguimiento a las áreas sobre el diligenciamiento del FUID.                                          Las TRD están en proceso de actualización.</t>
  </si>
  <si>
    <t xml:space="preserve">1. Revisar el procedimiento de control de registros,                                                                                                                                                                                                                                                                                 2. Revisar y actualizar el formato de caracterización documental.                                                                                                      3. Adelantar seguimiento a las áreas con respecto al diligenciamiento del Formato único de inventario documental                                                                                                                                                           4. Actualización de las tablas de retención Documental.                                                                                    5. Publicación en la Intranet y la debida socialización </t>
  </si>
  <si>
    <t>11.17</t>
  </si>
  <si>
    <t>Debilidades procedimiento TRANSFERENCIA PRIMARIA, en cuanto a revisar e incluir:
- Formato AGRI-GD-FT-033 ACTA DE TRANSFERENCIA DOCUMENTAL
- Las actividades previas a la transferencia por parte de los encargados [limpieza de documentación, depuración de documentos, foliar, entre otros].</t>
  </si>
  <si>
    <t>Falta de verificación del procedimiento frente a  las actividades que se realizan.</t>
  </si>
  <si>
    <t>1. Realizar la revisión  de el procedimiento de la transferencias primarias.                    2. Realizar la actualización pertinente frente al informe de auditoria.                                                                        3. Presentar al líder del proceso.                                                                                                                                                                                                                                                                                 4. Publicar en la intranet  y socializar.</t>
  </si>
  <si>
    <t>11.18</t>
  </si>
  <si>
    <t>Se evidenciaron fallas en el SISTEMA DE GESTIÓN DE DOCUMENTOS ELECTRÓNICOS DE ARCHIVO - SGDEA relacionadas con:
a) El AGRI-GD-MN-005 MANUAL MODELO DE REQUISITOS PARA LA IMPLEMENTACIÓN DE UN SGDEA, no relaciona de manera clara las fases de implementación [Planeación, análisis, diseño, implementación y evaluación, monitoreo y control]. Tampoco se evidencia la publicación del documento “Sistemas de gestión de documentos electrónicos” el cual, desde 2018 se encuentra en construcción
b) Durante la vigencia 2020, no se evidenció avance en el establecimiento de un Sistema de Gestión documental Electrónico de Archivo – SGDEA para el Canal, según normatividad vigente.</t>
  </si>
  <si>
    <t xml:space="preserve">Canal Capital no cuenta con el documento SISTEMA DE GESTIÓN DE DOCUMENTOS ELECTRÓNICOS DE ARCHIVO - SGDEA para la ejecución de sus sistema de Gestión Documental </t>
  </si>
  <si>
    <t xml:space="preserve">1. Realizar el documento SGDEA
2. Realizar mesas de trabajo con Sistemas 
3.Presentar el documento a al Subdirección Administrativa.
4.Presentar a planeación para publicación en la Intranet. 
5. Socializar </t>
  </si>
  <si>
    <t>11.19</t>
  </si>
  <si>
    <t xml:space="preserve">No se logró evidenciar la implementación de los lineamientos del Programa para documentación con biodeterioro, debido a que, Gestión Documental no adelantó la entrega del informe mencionado, así como tampoco el reporte de acciones correctivas adelantadas sobre el resultado de la encuesta realizada al respecto. 
</t>
  </si>
  <si>
    <t>No se realizo la implementación del PROGRAMA PARA
DOCUMENTACIÓN CON BIODETERIORO</t>
  </si>
  <si>
    <t>1. Realizar el informe detallado teniendo en cuenta los resultados de la encuesta realizada.                                                    2. Dar a conocer a las áreas los resultados de la encuesta de biodeterioro                                                            3. socializar la guía de protocolos de bioseguridad en los expedientes y cajas que entran y salen del canal.</t>
  </si>
  <si>
    <t>11.21</t>
  </si>
  <si>
    <t>Incumplimiento de la Política de Administración de Riesgos adoptada por Canal Capital frente a:
a) Numeral 4. Compromisos
b) Numeral 7. Roles y Responsabilidades
c) Numeral 8.3 Nivel de aceptación del riesgo</t>
  </si>
  <si>
    <t xml:space="preserve">No se asignaron los responsables para hacerle seguimiento a las actividades planteadas en la Política. 
No se identificaron los riesgos ambientales, gestión que aplican a los procesos de Gestión Documental. </t>
  </si>
  <si>
    <t xml:space="preserve">1. Realizar una revisión y/o actualización del mapa de riesgos del proceso.
2. Definir responsables de los seguimientos al Plan de Tratamiento de riesgos.  </t>
  </si>
  <si>
    <t>11.22</t>
  </si>
  <si>
    <t>Debilidades en las actividades de monitoreo al reporte del Plan de Acción de la primera y segunda líneas de defensa para que “se cuente con información suficiente y pertinente” (Departamento Administrativo de la Función Pública - DAFP, 2019) que permita establecer el grado de avance y cumplimiento de los objetivos del proceso y cómo estos contribuyen al cumplimiento de los objetivos estratégicos del Canal.</t>
  </si>
  <si>
    <t xml:space="preserve">No se tiene un procedimiento establecido para determinar la responsabilidad de la entrega de los informes de seguimiento. </t>
  </si>
  <si>
    <t>11.23</t>
  </si>
  <si>
    <t>El área no adelantó reporte de avances y soportes sobre las acciones formuladas en el Plan de Mejoramiento por Procesos, con corte a 31 de diciembre de 2021.</t>
  </si>
  <si>
    <t xml:space="preserve">El grupo de Gestión Documental no realizo las actividades subscritas en el plan de mejoramiento por consiguiente no se realizo la entrega para la revisión de Control Interno.  </t>
  </si>
  <si>
    <t xml:space="preserve">1. Designar un responsable para la compilación y control del Plan de mejoramiento de Gestión Documental.
2. Realizar controles mensuales acerca de los avances y las evidencias del Plan de Mejoramiento. </t>
  </si>
  <si>
    <t>11.24</t>
  </si>
  <si>
    <t>Debilidades en el cumplimiento de los principios del proceso de Gestión Documental definidos en la Política de Gestión Documental frente a:
a) Lineamientos de control y seguimiento, oportunidad y disponibilidad. 
b) Falla en la asignación de permisos por parte del área de Sistemas, en el archivo electrónico, a usuario de Gestión Documental.
c) Se detectó error en numeral 2.1.3 de la Guía de lineamientos para el uso y almacenamiento de documentos digitales y/o electrónicos en Canal Capital, en cuanto a que “El acceso a estas carpetas compartidas será asignado por medio de una bitácora”, cuando lo correcto es que la bitácora de permisos es un mecanismo de control.
d) El principio de creación para el archivo electrónico, no se aplica para todas las carpetas creadas en todas las unidades productoras de información, de conformidad con lo establecido en la Tabla de Retención Documental, a la fecha se encontraron carpetas vacías, es decir, sin creación de subcarpetas como Planeación, Facturación, Presupuesto, Contabilidad, Tesorería, Prensa y comunicaciones, Grupo técnico de Televisión, Gestión Documental y Dirección Operativa, así como otras con debilidades en la creación de las subcarpetas con las series como Secretaría General y Atención al Ciudadano.
e) De las unidades productoras con contenido en las carpetas como Secretaría General, Grupo de Trabajo Jurídico, Sistemas, Programación, Control Interno, Talento Humano, Atención al Ciudadano, Servicios Administrativos y Producción se evidenciaron debilidades en la conformación de los expedientes de conformidad con la guía a excepción de Sistemas y Control Interno.</t>
  </si>
  <si>
    <t>Gestión de Recursos y Administración de la Información
Planeación Estratégica
Gestión Financiera y Facturación
Comercialización
Diseño y creación de contenidos
Emisión de contenidos
Gestión de las comunicaciones
Gestión Jurídica y Contractual</t>
  </si>
  <si>
    <t xml:space="preserve">Falta de seguimiento en el manejo de lo establecido en el Guía de Lineamientos </t>
  </si>
  <si>
    <t>Verificado el botón de transparencia se observa la actualización del vídeo con contenido para niños, niñas y jóvenes: https://www.canalcapital.gov.co/content/informacion-ninos-y-jovenes.</t>
  </si>
  <si>
    <t>1. Acta de revisión de documento de enero 2021
2. Actas de la revisión de documentos junio 2021</t>
  </si>
  <si>
    <t xml:space="preserve">Se adelantó la actualización correspondiente de los riesgos del proceso y se recomienda adelantar el monitoreo periódico de estos, así como de la efectividad de los controles. </t>
  </si>
  <si>
    <t xml:space="preserve">Se realizó la creación del procedimiento MDCC-PD-008 y se publicó en la intranet y se recomienda adelantar la socialización del documento a las partes interesadas. </t>
  </si>
  <si>
    <t>https://drive.google.com/drive/folders/1WRQRD3sJtGYZDGrbObLBwkg4PPSwcRJ1?usp=sharing</t>
  </si>
  <si>
    <t>https://drive.google.com/drive/folders/1rqCKihORL0eD7qngfPPqym0ldcxVHlYj?usp=sharing</t>
  </si>
  <si>
    <t>https://drive.google.com/drive/folders/15srsg9SIxwGwVlQeT97tJDq3CbeqpJ2D</t>
  </si>
  <si>
    <t>1. http://intranet.canalcapital.gov.co/intranet/documentacion/
    https://drive.google.com/file/d/1aPvV-HGtJ5W374HfUxWlP3lUrIInYg8f/view?usp=sharing
    Matriz de seguimiento de PQRS
2. Correos de publicación y socialización de la Política.
3. Correo de socialización y publicación intranet
4.   https://drive.google.com/file/d/1aPvV-HGtJ5W374HfUxWlP3lUrIInYg8f/view?usp=sharing
      Matriz de seguimiento de PQRS
5. http://intranet.canalcapital.gov.co/intranet/docdowncc/DocSistema/2021/Procedimiento/AAUT-PD-001%20ATENCI%C3%93N%20Y%20RESPUESTA%20A%20REQUERIMIENTOS%20DE%20LA%20CIUDADAN%C3%8DA.pdf</t>
  </si>
  <si>
    <t xml:space="preserve">Se adelantaron las actividades formuladas dentro de los plazos establecidos. </t>
  </si>
  <si>
    <t>1. Informe enviado a la Gerencia.</t>
  </si>
  <si>
    <t>1.2.4 Correo electrónico del área de Servicios Administrativos.
3. https://www.canalcapital.gov.co/content/informe-pqrs
6. Certificación de competencias.
7. Informe enviado a Gerencia.</t>
  </si>
  <si>
    <t xml:space="preserve">
1. correo de información.
https://docs.google.com/forms/u/1/d/1MhJREmlvOV3mcktgUEURxMw32DnjYWiIEtQIyEdv66s/edit?ts=587530a8
Se ha habilitado la compatibilidad con lectores de pantalla.</t>
  </si>
  <si>
    <t xml:space="preserve">Se adelantaron las actividades formuladas en el Plan de Mejoramiento. </t>
  </si>
  <si>
    <t>1. EPLE-FT-012 ACTA DE REUNIÓN
2. EPLE-FT-012_20210830_ ACTA_DE_REUNIÓN</t>
  </si>
  <si>
    <t xml:space="preserve">Se adelantó la socialización del modelo de requisitos que se viene trabajando para la implementación del software en Capital al área de Sistemas. </t>
  </si>
  <si>
    <t>1. 20210602_Acta CIGD MIPG
2. AGRI-GD-PL-001 PLAN INSTITUCIONAL DE ARCHIVO - PINAR
3. COMUNICADO 36 PINAR
4. Correo de Bogotá es TIC - Publicación - PINAR y SIC Gestión documental_</t>
  </si>
  <si>
    <t>1. 26.08.2021_Acta de reunión eficiencia administrativa</t>
  </si>
  <si>
    <t xml:space="preserve">Se dio cumplimiento a las actividades formuladas en el plan de mejoramiento. </t>
  </si>
  <si>
    <t>1. 20210602_Acta CIGD MIPG
2. AGRI-GD-MN-002 MANUAL DEL SISTEMA INTEGRADO DE CONSERVACIÓN - SIC
3. COMUNICADO_38_SIC
4. Correo de Bogotá es TIC - Publicación - PINAR y SIC Gestión documental_</t>
  </si>
  <si>
    <t xml:space="preserve">No se remiten soportes para el seguimiento del segundo cuatrimestre de la vigencia. </t>
  </si>
  <si>
    <t>1. ACTA HOJAS DE CONTROL (1)
2. Correo de Bogotá es TIC - AVANCE 2016
3. INFORME FOLIACIÓN Y HOJAS DE CONTROL OFICINA JURIDICA (1)
4. REUNION HOJAS DE COTROL</t>
  </si>
  <si>
    <t>1. EPLE-FT-012 ACTA DE REUNIÓN - G. Documental (2)
2. Matriz de riesgos de Corrupción 2021 V0 - G. DOCUMENTAL</t>
  </si>
  <si>
    <t>Pendiente verificar el plan de emergencias con la inclusión de los riesgos actualizados por el área de gestión documental.</t>
  </si>
  <si>
    <t>1. Correo de Bogotá es TIC - Actualización de documentos
2. Correo de Bogotá es TIC - Actualización de documentos2
3. REVISION_PUNTOS_DE_CONTROL</t>
  </si>
  <si>
    <t>1. INFORME BIODETERIORO</t>
  </si>
  <si>
    <t>1. REVISION_PUNTOS_DE_CONTROL</t>
  </si>
  <si>
    <t>1. PLAN DE TRABAJO IMPLEMENATCION POLITICA DE GESTION DOCUMENTAL  (1)</t>
  </si>
  <si>
    <t>EPLE-PD-003 GESTIÓN DE RECURSOS DE INVERSIÓN DEL FONDO ÚNICO DE TECNOLOGÍAS DE LA INFORMACIÓN Y LAS COMUNICACIONES</t>
  </si>
  <si>
    <t>Se adelantaron las acciones pendientes que permiten dar el cierre a lo formulado.</t>
  </si>
  <si>
    <t>Se crea 3 carpetas correspondientes a las diferentes capacitaciones realizadas al área de financiera donde se sube soportes de las evaluaciones de conocimiento pre y pos con sus respectivas preguntas y resultados.</t>
  </si>
  <si>
    <t xml:space="preserve">Acta de reunión del 26 de mayo de 2021 </t>
  </si>
  <si>
    <t xml:space="preserve">Manual del MIPG </t>
  </si>
  <si>
    <t>Se adjunta soporte de estudios de necesidades de personal con la información relevante de este proceso.</t>
  </si>
  <si>
    <t>Cronograma de informes de segunda línea de defensa</t>
  </si>
  <si>
    <t xml:space="preserve"> Herramienta de recolección de información
Correo electrónico de solicitud de información
Documento en borrador de la estrategia.</t>
  </si>
  <si>
    <t>Plan de implementación de la política de participación ciudadana</t>
  </si>
  <si>
    <t xml:space="preserve">Correo con información sobre población vulnerable para inclusión en el botón de transparencia y acceso a la información pública. </t>
  </si>
  <si>
    <t>Fichas EBID actualizadas para los reportes del primer semestre. 
Formato de revisión y actualización de los reportes correspondientes al primer semestre del año</t>
  </si>
  <si>
    <t>Documento de ficha descriptiva, el mismo  puede ser consultado en la siguiente ruta de la intranet: Inicio &gt; MIPG &gt; Proyectos de inversión &gt; Información - Actualizaciones &gt; 7505</t>
  </si>
  <si>
    <t>Último registro del instrumento de reporte.</t>
  </si>
  <si>
    <t>Documento de ficha descriptiva, el mismo  puede ser consultado en la siguiente ruta de la intranet: Inicio &gt; MIPG &gt; Proyectos de inversión &gt; Información - Actualizaciones &gt; 7505.</t>
  </si>
  <si>
    <t xml:space="preserve">Correo informativo de ajuste en el código de las metas para solicitud de CDP
Enlace de acceso al drive para solicitud de CDP de la dirección operativa https://docs.google.com/spreadsheets/d/1R_ZnvJitoKBqBU-fgn3h7Ube1cmu8HpWvGF7TfZMahs/edit#gid=1370942763 </t>
  </si>
  <si>
    <t xml:space="preserve">Documento de ficha descriptiva, el mismo  puede ser consultado en la siguiente ruta de la intranet: Inicio &gt; MIPG &gt; Proyectos de inversión &gt; Información - Actualizaciones &gt; 7505.
Formato de reporte de acciones de SPI </t>
  </si>
  <si>
    <t>Enlace de acceso al drive para solicitud de CDP de la dirección operativa https://docs.google.com/spreadsheets/d/1R_ZnvJitoKBqBU-fgn3h7Ube1cmu8HpWvGF7TfZMahs/edit#gid=1370942763</t>
  </si>
  <si>
    <t>Herramienta para el monitoreo de los riesgos 
Actas del CIGD en las cuales se aborda el tema de monitore de riesgos.</t>
  </si>
  <si>
    <t>Actas del CIGD en las cuales se aborda el tema de monitore de riesgos</t>
  </si>
  <si>
    <t>EPLE-PD-003 GESTIÓN DE RECURSOS DE INVERSIÓN DEL FONDO ÚNICO DE TECNOLOGÍAS DE LA INFORMACIÓN Y LAS COMUNICACIONES 
Manual MIPG</t>
  </si>
  <si>
    <t>Correo de solicitud de ajuste de la información de gestión ambiental en la intranet.</t>
  </si>
  <si>
    <t>Borrador del procedimiento FORMULACIÓN Y SEGUIMIENTO AL PLAN ANUAL DE ADQUISICIONES</t>
  </si>
  <si>
    <t>Plan de Acción Institucional V3, el mismo puede consultarse en la ruta:       Inicio &gt; MIPG &gt; Direccionamiento Estratégico &gt; Plan de acción institucional &gt; 2021</t>
  </si>
  <si>
    <t>AGRI-SI-GU-008 GUÍA DE ACCESO Y
SERVICIOS DE RED
AGRI-SI-MN-006 MANUAL DE POLÍTICAS 
COMPLEMENTARIAS DE SEGURIDAD DE LA INFORMACIÓN.</t>
  </si>
  <si>
    <t>Manual de Políticas Complementarias de Seguridad de la Información (AGRI-SI-MN-006).</t>
  </si>
  <si>
    <t>a) y b) AGRI-SI-PL-001 PLAN ESTRATÉGICO DE TECNOLOGÍAS DE LA INFORMACIÓN - PETI
c) AGRI-SI-GU-010CATÁLOGO DE SERVICIOS
DE TECNOLOGÍAS DE LA INFORMACIÓN
 d) Plan de calidad para desarrollo de Software Canal Capital 2021.
e f g) N/A
h)AGRI-SI-PL-002 PLAN DE CONTINUIDAD DEL NEGOCIO - SISTEMAS
j) Evidencias despliegue avance de IPV6
k) AGRI-SI-PL-005 PLAN DE SENSIBILIZACIÓN DEL SGSI</t>
  </si>
  <si>
    <t xml:space="preserve">AGRI-SI-PL-003 PLAN DE SEGURIDAD Y PRIVACIDAD DE LA INFORMACIÓN </t>
  </si>
  <si>
    <t>a) AGRI-SI-PL-005 PLAN DE SENSIBILIZACIÓN DEL SGSI</t>
  </si>
  <si>
    <t>Jizeth González
Henry Beltrán</t>
  </si>
  <si>
    <t>Se anexa la Resolución No. 72 del 13 de julio de 2021</t>
  </si>
  <si>
    <t>Se anexa las invitaciones a las capacitaciones efectuadas sobre el Manual de Contratación y el procedimiento de Invitación cerrada el 7 y 22 de enero de 2021.</t>
  </si>
  <si>
    <t>1. Citación a reunión Dirección Operativa por Google Meet.</t>
  </si>
  <si>
    <t xml:space="preserve">1. Catalogo de cuentas de Canal Capital. </t>
  </si>
  <si>
    <t>1. Conciliaciones Bancarias 2020
2. Conciliaciones Bancarias 2021</t>
  </si>
  <si>
    <t>No se remiten soportes para el periodo de seguimiento</t>
  </si>
  <si>
    <t xml:space="preserve">1. Citación Reunión Descuentos Contratistas </t>
  </si>
  <si>
    <t>1. Correo a Subdirector Financiero enviando el borrador la proyección  de actualización de la Resol.042-2011</t>
  </si>
  <si>
    <t>1. La actualización al  Proceso de inversiones de la entidad se encuentra en proceso de actualización.
2. Se anexa el Informe diario de Tesorería se encuentra ya actualizado y socializado por el área de planeación.</t>
  </si>
  <si>
    <t xml:space="preserve">1.  Se anexa borrador de creación del  Comité  para  Seguimiento  y  Control Financiero que establece  la  Resolución  No.  SHD- 00315 del 17 de Octubre de 2019. </t>
  </si>
  <si>
    <t>1. Se anexa copia de los correos,  que se han enviado con la información de Sivicof 2020- 2021</t>
  </si>
  <si>
    <t>1. Procedimiento AGFF-PD-010 LIQUIDACION DE ORDENES DE PAGO</t>
  </si>
  <si>
    <t>1. Acta de reunión del 15/03/2021 actualización del procedimiento AGFF-PP-PD-019 ELABORACION DEL PAC.
2. Correo solicitud al área de Planeación para actualización del procedimiento (19/05/2021). Respuesta del área de Planeación correo del 31/05/2021, con la actualización a la versión 9 del procedimiento AGFF-PP-PD-019 ELABORACION DEL PAC.</t>
  </si>
  <si>
    <t>1. Correo solicitud al área de Planeación para actualización del procedimiento (19/05/2021). Respuesta del área de Planeación correo del 31/05/2021, con la actualización a la versión 7 del procedimiento AGFF-PP-PD-015 CONSTITUCION CXP Y LIBERACION DE SALDOS CXP.</t>
  </si>
  <si>
    <t xml:space="preserve">1. Procedimiento Elaboración de facturas código AGFF-FA-PD-014, versión 16 del 17/06/2021.
</t>
  </si>
  <si>
    <t xml:space="preserve">Actualización de los procedimientos: 
1. AGFF-PP-PD-026 EJECUCIÓN PRESUPUESTAL, versión 5 del 31/05/2021
2. AGFF-PP-PD-025 ELABORACIÓN, MODIFICACIÓN Y CIERRE PRESUPUESTAL, versión 5 del 31/05/2021
3. AGFF-PP-PD-019 ELABORACION DEL PAC, versión 9 del 31/05/2021
4. AGFF-PP-PD-015 CONSTITUCION CXP Y LIBERACION DE SALDOS, versión 7 del 31/05/2021
5. AGFF-FA-PD-014. ELABORACIÓN DE FACTURAS, versión 16 del 17/06/2021
6. AGFF-PD-010 LIQUIDACIÓN ÓRDENES DE PAGO, versión 9 del 01/06/2021
</t>
  </si>
  <si>
    <t xml:space="preserve">Mónica Virgüéz </t>
  </si>
  <si>
    <t xml:space="preserve">Se dio cumplimiento a las acciones formuladas en el Plan. </t>
  </si>
  <si>
    <t>Se da cumplimiento a lo formulado por parte del área de Gestión Documental, se procede a la programación de una mesa de trabajo para establecer la responsabilidad del área de Sistemas en lo referente al sistema de gestión.</t>
  </si>
  <si>
    <t>Se adelantaron las acciones formuladas en el Plan, dentro de los plazos establecidos.</t>
  </si>
  <si>
    <t>No se cuenta con los soportes de conformidad con la acción propuesta</t>
  </si>
  <si>
    <t>Néstor Avella</t>
  </si>
  <si>
    <t>1. Soportes de la 1 a la 5 Actas de liquidación
2. Soportes de la a  la m correos electrónicos u oficios enviados</t>
  </si>
  <si>
    <t>1. Correo de Bogotá es TIC-SOLICITUD INFORMACION PRESUPUESTAL-Adquisición de unidades de conservación</t>
  </si>
  <si>
    <t>Resolución donde se aprobó la contratación y el pago con Psicoalianza para el proceso de pruebas psicotécnicas en Canal Capital.
Concepto emitido por el DASC en 2019, sobre la viabilidad de desarrollar e  implementar un sistema de evaluación.</t>
  </si>
  <si>
    <t>1. 2. Control Asistencia
2. 2. Evaluación
3. 2.1. CONTROL_DE_ASISTENCIA _INVENTARIO
2.1. EVALUACION_CAPACITACION_INVENTARIO
4. Presentación inventario documental
5. PLAN_DE_TRABAJO_FUID</t>
  </si>
  <si>
    <t>1. Seguimiento 2da jornada de mantenimientos preventivos.
 2. Cronogramas y hojas de vida con los mantenimientos preventivos realizados por parte de la coordinación</t>
  </si>
  <si>
    <t>1. AGRI-SI-MN-002 MANUAL DE USO DE RECURSOS TECNOLÓGICOS.
2. Evidencia de socialización del manual de uso de recursos tecnológicos.
3. https://docs.google.com/forms/d/e/1FAIpQLSewasNPt7iOBQE0nLhmCtHb_dYgFXS7Zta13WWJZeEOqm5U1g/viewform?gxids=7757  
4. AGRI-SI-PL-001 PLAN ESTRATÉGICO DE TECNOLOGÍAS DE LA INFORMACIÓN - PETI</t>
  </si>
  <si>
    <t>AGRI-SI-PL-001 PLAN ESTRATÉGICO DE TECNOLOGÍAS DE LA INFORMACIÓN - PETI
Hoja de Excel con el Plan_de_ejecucion_PETI-2021_2024.</t>
  </si>
  <si>
    <t>De conformidad con lo señalado por la dependencia frente a la actualización de lo lineamientos programada para el mes de octubre, se mantiene en estado abierta.</t>
  </si>
  <si>
    <t xml:space="preserve">a) Autodiagnóstico MSPI-2020
Correo electrónico enviado a la ACDTIC
b) ISO_27001_SoA_2021
</t>
  </si>
  <si>
    <t>a) Formular el plan de tratamiento de riesgos de seguridad y privacidad de la información 2021  (con base en la guía Mintic), el cual contempla la gestión de riesgos asociados a la seguridad de la información.
b)  Solicitar la inclusión del documento Plan de tratamiento de riesgos de seguridad y privacidad de la información 2021 de Capital  al área de planeación  en los planes institucionales pertinentes.</t>
  </si>
  <si>
    <t>a) AGRI-SI-PL-004 PLAN DE TRATAMIENTO DE RIESGOS DE SEGURIDAD Y PRIVACIDAD DE LA INFORMACIÓN
b)PAI 2021 V2 - Subdirección Administrativa abril</t>
  </si>
  <si>
    <t xml:space="preserve">Documento de lineamientos para la gestión de conflictos de interés, Invitación a funcionarios para completar módulo de conflictos de interés en aplicativo Sideap, evidencias de las capacitaciones realizadas a funcionarios de Canal capital relacionadas a conflictos de interés en el año 2021. </t>
  </si>
  <si>
    <t xml:space="preserve">Se adjunta evidencia del formato de denuncias publicado en la intranet de Canal Capital, además soporte de divulgación en el boletín interno dando a conocer esta herramienta de denuncias para acoso laboral, conflictos de interés y de corrupción. </t>
  </si>
  <si>
    <t>Se carga el documento del plan estratégico de talento humano Canal Capital 2021, correo para correspondientes modificaciones y cargue del documento a la intranet para que los colaboradores tengan acceso a la información.</t>
  </si>
  <si>
    <t>Se relacionan las capacitaciones del contrato e internas con sus respectivas evaluaciones de conocimientos y evaluación del proceso de capacitación junto con las respuestas emitidas.</t>
  </si>
  <si>
    <t>1. Se anexa copia de los correos electrónicos donde se han citado las reuniones para adquisición de un  nuevo ERP</t>
  </si>
  <si>
    <t>1. Se anexa el archivo de Excel, correspondiente a conciliaciones bancarias de Tesorería vigencia 2020 -2021</t>
  </si>
  <si>
    <t>1. Acta de la revisión del mapa de riesgos realizado por la coordinador de programación enero 2021
2. Acta de seguimiento a mapa de riesgos realizado por la coordinador de programación febrero 2021
3. Acta de la revisión del mapa de riesgos de gestión realizado por la coordinador de programación mayo 2021
4. Correo electrónico de envío del mapa de riesgos de gestión a planeación
5. Acta de revisión ejecución de controles</t>
  </si>
  <si>
    <t>1. Correo de solicitud de creación
2. Notificación de publicación por parte de planeación</t>
  </si>
  <si>
    <t xml:space="preserve">1. RM-3788-20-Memorando Evaluación Control Interno - Canal Capital
2. RM-3787-20-Memorando Cumplimiento Legal _Canal Capital
3. RM-3967-20 Memorando de Recomendaciones a 30 de septiembre 2020-Canal Capital
4. RM-0428-20 Memorando Financiero a 31 de Diciembre de 2019_Canal Capital
5. RM-2906-20 Memorando de Recomendaciones a 30 de junio 2020-Canal Capital
6. KRM_GA_F_003_Socialización y Cierre de Auditoria -planeación cumplimiento legal y control interno
7. 2020 10 22 KRM_GA_F_003_Socialización y cierre auditoría Canal Capital
8. Socialización y Cierre de Auditoria revisión EF intermedios- Canal Capital-30-09-20
</t>
  </si>
  <si>
    <t xml:space="preserve">1. Link del video suministrado para la actualización de la pagina web:
https://www.youtube.com/watch?v=MyZW7HS3fKo </t>
  </si>
  <si>
    <t>Se evidenció una inconsistencia en la información correspondiente al objetivo específico No. 2 respecto del producto y actividades establecidas al mismo, las cuales si bien contemplan el diseño e implementación del plan de renovación tecnológica para la creación y Cocreación de contenidos multiplataforma estas no tendrían una relación con el objetivo específico No. 2 el cual busca “Contribuir con el progreso social en términos de calidad de vida, desarrollo humano y convivencia social” y a su vez podría tener mayor relación con el específico No. 3 el cual busca “Fortalecer la infraestructura tecnológica de Canal Capital para estar acorde con la demanda de contenidos que se requieren para alimentar las diversas plataformas de emisión audiovisual”. Con base en lo anterior se identifica una debilidad en el proceso de formulación del proyecto en cuanto a la relación y correlación entre objetivos, productos y actividades lo cual podría ocasionar confusiones y falta de claridad al momento de la ejecución, el seguimiento y evaluación del mismo.</t>
  </si>
  <si>
    <t>Al revisar la magnitud de alcance de las metas por periodo, se identificaron posibles deficiencias de proporcionalidad entre los recursos programados frente al % de participación respecto a la magnitud prevista para cada periodo, por ejemplo los periodos 2, 3 y 4 de la meta “(S) 5 Desarrollar 4 estrategias de Cocreación de contenido convergente” muestra que los valores reportados en SEGPLAN se encuentran considerablemente por debajo del margen de proporcionalidad respecto de la magnitud de alcance de la meta para cada periodo.</t>
  </si>
  <si>
    <t xml:space="preserve">Se deben actualizar los siguientes documentos:                                                                                                                                                                                               .a)Se requiere de una actualización del MANUAL PARA EL CONTROL DE DOCUMENTOS INSTITUCIONALES: Este no tiene definido los documentos denominados “Estrategias” que tipo de documentos son y qué contenido deben tener. Se requiere establecer y precisar la forma exacta en que deben estar las firmas para los documentos publicados en la intranet.  Especificar que los documentos pertenecientes al sistema integrado de gestión deben tener únicamente el escudo de Bogotá teniendo en cuenta que este no tiene una temporalidad definida y no requerirá de actualización cada vez que haya cambio de administración.
                                                                                                                                                                                                                                                                                                                 b) Establecer la manera en que deben funcionar y a que deben llevar los hipervínculos del NORMOGRAMA institucional, y eliminar las normas derogadas.
c) Se debe actualizar los documentos: Política de gestión estadística, Mapa de procesos y Estrategia de Caracterización de Usuarios, conforme a la contemplado en el MANUAL PARA EL CONTROL DE DOCUMENTOS INSTITUCIONALES, CAP 5. Contenido de la documentación
d) Se debe actualizar el listado maestro de documentos, la estrategia de caracterización de usuarios no se encuentra registrada en este documento.
e) Se requiere actualizar todo el PROCEDIMIENTO PROYECTO FONDO PARA EL DESARROLLO DE LA TELEVISIÓN Y LOS CONTENIDOS (FONTV) V8, documento basado en los lineamientos de la ANTV y las Resoluciones 0292 y la 969 de 2013. 
f) El MANUAL DEL SISTEMA INTEGRADO DE GESTIÓN V1, y los documentos que lo integren, deben ser actualizados en su totalidad tiene como fundamento las normas, NTCP:1000 la cual fue Derogada por el art. 14, Decreto Distrital 591 de 2018 y la ISO 9001: 2008, actualizada en su versión ISO 9001:2015.
g) Se requiere una actualización del documento MANUAL DEL SISTEMA DE MEDICIÓN Y SEGUIMIENTO, ya que hace referencia a una “matriz de indicadores” que ya no se utiliza y que fue agrupada a la herramienta del Plan de Acción Institucional. Además, se deben incluir los aspectos aplicables a Capital de la Guía para la construcción y análisis de Indicadores de Gestión - Versión 4 - mayo 2018.
</t>
  </si>
  <si>
    <t xml:space="preserve">Revisar y actualizar en lo pertinente la estructura y contenido de los documentos observados. </t>
  </si>
  <si>
    <t xml:space="preserve">Revisar y actualizar en lo pertinente la estructura y contenido de los documentos observados </t>
  </si>
  <si>
    <t xml:space="preserve">Ajuste de los indicadores:
a) Los nombres de los indicadores del área deben ser revisados y ajustados para cumplir con lo establecido, en el Manual del sistema de medición y seguimiento, no se está cumpliendo con las notas explicativas cuando se usan SIGLAS o términos técnicos, el indicador “Recursos - proyectos de inversión” no explica en su nombre qué es lo que pretende medir, ni si se hará de forma ascendente o descendente.
b) Se debe revisar y ajustar la periodicidad definida en la hoja de vida de los indicadores del área de planeación y hacer los reportes y seguimiento de los indicadores según como se defina. Solicitar también la corrección para las áreas jurídicas y de sistemas.
c) Revisar el cálculo del resultado del semestre, reportado para cada indicador del área.
</t>
  </si>
  <si>
    <t xml:space="preserve">Auditoria gestión contractual control disciplinario interno </t>
  </si>
  <si>
    <t>La falta de documentación del proceso disciplinario verbal al interior de la entidad y por debilidad de los puntos de control identificados en el procedimiento disciplinario ordinario.</t>
  </si>
  <si>
    <t>Uso casi nulo de la figura del proceso disciplinario verbal en la entidad y va demanda de procesos disciplinarios</t>
  </si>
  <si>
    <t>6. PAI 2021 V3 - Secretaria General Abril-junio 2021</t>
  </si>
  <si>
    <t>No se cumplió con el plazo normativo de 06 meses para la indagación preliminar en los proceso disciplinarios de la vigencia 2019 y 2020, donde paso mas tiempo del señalado entre el auto de indagación preliminar y el auto de archivo.</t>
  </si>
  <si>
    <t>No cumplimiento a la Directiva 002 de 2018 al no haber realizado la gestión necesaria para que los colaboradores al interior de la entidad contaran y cuenten con acceso al sistema de información disciplinaria del distrito.</t>
  </si>
  <si>
    <t>Correo de Bogotá́ es TIC - Socialización Directivas de la Secretaria Jurídica del Distrito en materia disciplinaria</t>
  </si>
  <si>
    <t xml:space="preserve">Incluir en la actualización del procedimiento de Estados Financieros la actividad de revisión periódica de las actualizaciones emitidas por la CGN </t>
  </si>
  <si>
    <t>Comprobante de ajuste.</t>
  </si>
  <si>
    <t xml:space="preserve">En la actualidad la única conciliación que realiza contabilidad con presupuesto, son los saldos de las cuentas por pagar  presupuestales que quedan al final de cada vigencia; y que mensualmente se registra la ejecución de las mismas de acuerdo a insumo suministrado por presupuesto, esto se realiza en las cuentas de orden. No se diligenció el formato de manera integral </t>
  </si>
  <si>
    <t xml:space="preserve">Diligenciar integralmente los campos del formato de conciliación. 
Integrar el objetivo de la conciliación entre contabilidad y presupuesto dentro de la actualización del procedimiento de Estados Financieros </t>
  </si>
  <si>
    <t>Actualizar el instructivo AGFF-CO-IN-004, de acuerdo a loe establecido en al Resolución 441 del 26/12/2019  y la Resolución 193 del 3 de diciembre de 2020 emitido por la CGN, sobre el reporte uniforme de las notas a la CGN.</t>
  </si>
  <si>
    <t>Al revisar los descuentos realizados a los contratistas se pudo determinar que solo 3 tiene servicio con Coopserpark, al no ser una cifra representativa y de fácil identificación se mantuvo los registros en dicho cuenta</t>
  </si>
  <si>
    <t xml:space="preserve">1. Realizar una mesa de trabajo con Recursos Humanos y Jurídica frente al manejo del Servicio de Coopserpark que están a cargo del contratistas.
2. Implementar los compromisos producto de la mesa de trabajo.  </t>
  </si>
  <si>
    <t xml:space="preserve">1. Realizar la actualización del Programa de Gestión Documental.
2. Presentar para aprobación al Líder de Gestión Documental.
3. Presentar al Comité Institucional  de Gestión y Desempeño para aprobación..
4. Publicar en la Intranet.
5. Socializar el Programa de Gestión Documental. </t>
  </si>
  <si>
    <t>1. Realizar Plan de trabajo según las recomendaciones dadas en la visita de seguimiento del Archivo de Bogotá en 2020. 
2. Realizar seguimiento mensual de los avances del plan de trabajo. 
3. Presentar informe trimestral de avances</t>
  </si>
  <si>
    <r>
      <rPr>
        <b/>
        <sz val="8"/>
        <rFont val="Tahoma"/>
        <family val="2"/>
      </rPr>
      <t xml:space="preserve">Reporte Sub. Financiera: </t>
    </r>
    <r>
      <rPr>
        <sz val="8"/>
        <rFont val="Tahoma"/>
        <family val="2"/>
      </rPr>
      <t>En conjunto con las áreas que tienen bienes bajo su responsabilidad, se institucionalizó el instructivo  AGRI-SA-IN-002 INSTRUCTIVO PARA LA MEDICION POSTERIOR DE LOS BIENES, donde se especifico el paso a paso para determinar las vidas útiles, el avalúo y deterioro de los bienes. En el se establecieron los períodos para allegar la información que será objeto de revisión en el comité contable con el fin de determinar el reconocimiento si hubiese lugar a ello.</t>
    </r>
    <r>
      <rPr>
        <b/>
        <sz val="8"/>
        <rFont val="Tahoma"/>
        <family val="2"/>
      </rPr>
      <t xml:space="preserve">
</t>
    </r>
    <r>
      <rPr>
        <sz val="8"/>
        <rFont val="Tahoma"/>
        <family val="2"/>
      </rPr>
      <t xml:space="preserve">
</t>
    </r>
    <r>
      <rPr>
        <b/>
        <sz val="8"/>
        <rFont val="Tahoma"/>
        <family val="2"/>
      </rPr>
      <t xml:space="preserve">Análisis OCI: </t>
    </r>
    <r>
      <rPr>
        <sz val="8"/>
        <rFont val="Tahoma"/>
        <family val="2"/>
      </rPr>
      <t>Se evidenció estandarización del Instructivo referido, para medición posterior, el cual se encuentra publicado en la Documentación de la intranet, Proceso Gestión de recursos y administración de la información. De acuerdo con lo establecido en éste, se  verificará el procedimiento establecido para registro y revelación en los estados financieros del Canal.  Por lo anterior, se continúa calificando como</t>
    </r>
    <r>
      <rPr>
        <b/>
        <sz val="8"/>
        <rFont val="Tahoma"/>
        <family val="2"/>
      </rPr>
      <t xml:space="preserve"> "Incumplida"</t>
    </r>
    <r>
      <rPr>
        <sz val="8"/>
        <rFont val="Tahoma"/>
        <family val="2"/>
      </rPr>
      <t xml:space="preserve">. </t>
    </r>
  </si>
  <si>
    <r>
      <rPr>
        <b/>
        <sz val="8"/>
        <rFont val="Tahoma"/>
        <family val="2"/>
      </rPr>
      <t xml:space="preserve">Reporte Sub. Financiera: </t>
    </r>
    <r>
      <rPr>
        <sz val="8"/>
        <rFont val="Tahoma"/>
        <family val="2"/>
      </rPr>
      <t>No se realizó la solicitud correspondiente al área administrativa, se enviaran los soportes y avances en el  próximo reporte.</t>
    </r>
    <r>
      <rPr>
        <b/>
        <sz val="8"/>
        <rFont val="Tahoma"/>
        <family val="2"/>
      </rPr>
      <t xml:space="preserve">
</t>
    </r>
    <r>
      <rPr>
        <sz val="8"/>
        <rFont val="Tahoma"/>
        <family val="2"/>
      </rPr>
      <t xml:space="preserve">
</t>
    </r>
    <r>
      <rPr>
        <b/>
        <sz val="8"/>
        <rFont val="Tahoma"/>
        <family val="2"/>
      </rPr>
      <t xml:space="preserve">Análisis OCI: </t>
    </r>
    <r>
      <rPr>
        <sz val="8"/>
        <rFont val="Tahoma"/>
        <family val="2"/>
      </rPr>
      <t>De acuerdo con lo establecido en el Instructivo y el avance reportado por la Subdirección, se  verificará el procedimiento establecido para registro y revelación en los estados financieros del Canal, como resultado de la medición posterior.  Por lo anterior, se continúa calificando como</t>
    </r>
    <r>
      <rPr>
        <b/>
        <sz val="8"/>
        <rFont val="Tahoma"/>
        <family val="2"/>
      </rPr>
      <t xml:space="preserve"> "Incumplida"</t>
    </r>
    <r>
      <rPr>
        <sz val="8"/>
        <rFont val="Tahoma"/>
        <family val="2"/>
      </rPr>
      <t xml:space="preserve">. </t>
    </r>
  </si>
  <si>
    <r>
      <t xml:space="preserve">Reporte S. Administrativos: </t>
    </r>
    <r>
      <rPr>
        <sz val="8"/>
        <rFont val="Tahoma"/>
        <family val="2"/>
      </rPr>
      <t xml:space="preserve">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Análisis OCI: </t>
    </r>
    <r>
      <rPr>
        <sz val="8"/>
        <rFont val="Tahoma"/>
        <family val="2"/>
      </rPr>
      <t xml:space="preserve">Conforme a lo reportado, se evidencia la adopción formal del instructivo y su publicación en la intranet, el cuál define como se elaborará la medición posterior de los bienes . Sin embargo, esta actividad no estaba contemplada  a realizarse en el plan de mejoramiento,  caso en el que debe informarse las  modificaciones a las actividades  a la Oficina de Control Interno de conformidad con lo establecido en la Circular Interna No. 024 de 2020.
Por lo anterior se califica como </t>
    </r>
    <r>
      <rPr>
        <b/>
        <sz val="8"/>
        <rFont val="Tahoma"/>
        <family val="2"/>
      </rPr>
      <t>"Terminada Extemporánea"</t>
    </r>
    <r>
      <rPr>
        <sz val="8"/>
        <rFont val="Tahoma"/>
        <family val="2"/>
      </rPr>
      <t xml:space="preserve"> con estado </t>
    </r>
    <r>
      <rPr>
        <b/>
        <sz val="8"/>
        <rFont val="Tahoma"/>
        <family val="2"/>
      </rPr>
      <t xml:space="preserve">"Abierta" </t>
    </r>
    <r>
      <rPr>
        <sz val="8"/>
        <rFont val="Tahoma"/>
        <family val="2"/>
      </rPr>
      <t xml:space="preserve"> para realizar una verificación de las solicitudes que se remitan desde el área financiera durante el año 2021 y verificar el Informe técnico sobre el deterioro de los bienes de propiedad, planta y equipo, que se remita desde el área de servicios administrativos, según lo contemplado en el instructivo.</t>
    </r>
  </si>
  <si>
    <r>
      <rPr>
        <b/>
        <sz val="8"/>
        <rFont val="Tahoma"/>
        <family val="2"/>
      </rPr>
      <t>Reporte S. Administrativos:</t>
    </r>
    <r>
      <rPr>
        <sz val="8"/>
        <rFont val="Tahoma"/>
        <family val="2"/>
      </rPr>
      <t xml:space="preserve"> 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Análisis OCI: </t>
    </r>
    <r>
      <rPr>
        <sz val="8"/>
        <rFont val="Tahoma"/>
        <family val="2"/>
      </rPr>
      <t xml:space="preserve">Conforme a lo reportado, se evidencia la adopción formal del instructivo y su publicación en la intranet, el cuál define como se elaborará la medición posterior de los bienes . Sin embargo, teniendo en cuenta que la actividad definida es el Informe técnico sobre el deterioro de los bienes de propiedad, planta y equipo, el cuál se realiza previa solicitud del área financiera, se califica como  </t>
    </r>
    <r>
      <rPr>
        <b/>
        <sz val="8"/>
        <rFont val="Tahoma"/>
        <family val="2"/>
      </rPr>
      <t xml:space="preserve">"Terminada Extemporánea" </t>
    </r>
    <r>
      <rPr>
        <sz val="8"/>
        <rFont val="Tahoma"/>
        <family val="2"/>
      </rPr>
      <t>con estado</t>
    </r>
    <r>
      <rPr>
        <b/>
        <sz val="8"/>
        <rFont val="Tahoma"/>
        <family val="2"/>
      </rPr>
      <t xml:space="preserve"> "Abierta" </t>
    </r>
    <r>
      <rPr>
        <sz val="8"/>
        <rFont val="Tahoma"/>
        <family val="2"/>
      </rPr>
      <t xml:space="preserve"> para verificar la realización del informe, una vez lo solicite el área financiera.</t>
    </r>
  </si>
  <si>
    <r>
      <t xml:space="preserve">Reporte G. Documental: </t>
    </r>
    <r>
      <rPr>
        <sz val="8"/>
        <rFont val="Tahoma"/>
        <family val="2"/>
      </rPr>
      <t xml:space="preserve">La implementación del documento se llevara a cabo durante el desarrollo de la herramienta  tecnológica que esta a cargo del área de sistemas, se hará entrega formal del documento en la reunión programada para el día 06 de mayo de 2021.
</t>
    </r>
    <r>
      <rPr>
        <b/>
        <sz val="8"/>
        <rFont val="Tahoma"/>
        <family val="2"/>
      </rPr>
      <t xml:space="preserve">Análisis OCI: </t>
    </r>
    <r>
      <rPr>
        <sz val="8"/>
        <rFont val="Tahoma"/>
        <family val="2"/>
      </rPr>
      <t xml:space="preserve">Teniendo en cuenta el reporte del área se adelantará la evaluación de los soportes remitidos durante el segundo seguimiento al plan formulado con corte a 31 de agosto de 2021 con el fin de proceder al cierre de la misma. De conformidad con lo anterior, se mantiene la calificación de la acción como </t>
    </r>
    <r>
      <rPr>
        <b/>
        <sz val="8"/>
        <rFont val="Tahoma"/>
        <family val="2"/>
      </rPr>
      <t>"Terminada Extemporánea"</t>
    </r>
    <r>
      <rPr>
        <sz val="8"/>
        <rFont val="Tahoma"/>
        <family val="2"/>
      </rPr>
      <t xml:space="preserve"> con estado </t>
    </r>
    <r>
      <rPr>
        <b/>
        <sz val="8"/>
        <rFont val="Tahoma"/>
        <family val="2"/>
      </rPr>
      <t>"Abierta"</t>
    </r>
    <r>
      <rPr>
        <sz val="8"/>
        <rFont val="Tahoma"/>
        <family val="2"/>
      </rPr>
      <t xml:space="preserve"> con el fin de verificar la implementación del documento por parte de las áreas responsables.</t>
    </r>
  </si>
  <si>
    <r>
      <t xml:space="preserve">Análisis OCI: </t>
    </r>
    <r>
      <rPr>
        <sz val="8"/>
        <rFont val="Tahoma"/>
        <family val="2"/>
      </rPr>
      <t xml:space="preserve">Si bien el área no adelantó el reporte de avances, se evidencia dentro de los soportes dos (2) actas de reunión del 6 de mayo y 31 de agosto de 2021 en las que se adelantó la socialización del avance de los requisitos para la implementación del software de Gestión Documental entre Sistemas y el área de Gestión Documental en las que se acordó fortalecer la emisión de lineamientos de gestión documental al interior de la entidad para cargar la Data al sistema que se viene desarrollando.
Teniendo en cuenta lo anterior, se mantiene la calificación como </t>
    </r>
    <r>
      <rPr>
        <b/>
        <sz val="8"/>
        <rFont val="Tahoma"/>
        <family val="2"/>
      </rPr>
      <t>"Terminada Extemporánea"</t>
    </r>
    <r>
      <rPr>
        <sz val="8"/>
        <rFont val="Tahoma"/>
        <family val="2"/>
      </rPr>
      <t xml:space="preserve"> y se procede al cierre de la misma; de igual manera, se evidencia que el documento de diagnóstico de requisitos fue tenido en cuenta para las reuniones de avance del desarrollo de software de gestión documental de la organización. </t>
    </r>
  </si>
  <si>
    <r>
      <t xml:space="preserve">Reporte G. Documental: </t>
    </r>
    <r>
      <rPr>
        <sz val="8"/>
        <rFont val="Tahoma"/>
        <family val="2"/>
      </rPr>
      <t xml:space="preserve">Teniendo en cuenta que el desarrollo de la herramienta tecnológica para el manejo de la gestión documental, esta a cargo del área de sistemas, gestión documental realiza acompañamientos, para el día 6 de mayo esta programada la mesa de trabajo para articular entre las áreas el desarrollo.
</t>
    </r>
    <r>
      <rPr>
        <b/>
        <sz val="8"/>
        <rFont val="Tahoma"/>
        <family val="2"/>
      </rPr>
      <t xml:space="preserve">Análisis OCI: </t>
    </r>
    <r>
      <rPr>
        <sz val="8"/>
        <rFont val="Tahoma"/>
        <family val="2"/>
      </rPr>
      <t xml:space="preserve">De conformidad con lo indicado por el área y las fechas de ejecución establecidas en el plan, se califica la acción con alerta </t>
    </r>
    <r>
      <rPr>
        <b/>
        <sz val="8"/>
        <rFont val="Tahoma"/>
        <family val="2"/>
      </rPr>
      <t>"Incumplida"</t>
    </r>
    <r>
      <rPr>
        <sz val="8"/>
        <rFont val="Tahoma"/>
        <family val="2"/>
      </rPr>
      <t xml:space="preserve"> y se adelantará la evaluación de los soportes que sean entregados durante el segundo seguimiento a efectuar con corte a 31 de agosto de 2021. </t>
    </r>
  </si>
  <si>
    <r>
      <rPr>
        <b/>
        <sz val="8"/>
        <rFont val="Tahoma"/>
        <family val="2"/>
      </rPr>
      <t xml:space="preserve">Análisis OCI: </t>
    </r>
    <r>
      <rPr>
        <sz val="8"/>
        <rFont val="Tahoma"/>
        <family val="2"/>
      </rPr>
      <t xml:space="preserve">El área no adelantó reporte de avances sobre la ejecución de las actividades; sin embargo, se evidencian las actas del 6 de mayo y 31 de agosto de 2021 en las que se adelantó la socialización de los avances en materia del software de gestión documental que se viene diseñando. Teniendo en cuenta que las actividades siguen en proceso no se ha realizado la socialización de la herramienta tecnológica a los funcionarios y/o contratistas del canal ni las jornadas de inducción para el manejo adecuado de la herramienta tecnológica de conformidad con lo formulado. 
Por lo anterior, se califica la acción con alerta </t>
    </r>
    <r>
      <rPr>
        <b/>
        <sz val="8"/>
        <rFont val="Tahoma"/>
        <family val="2"/>
      </rPr>
      <t>"Incumplida"</t>
    </r>
    <r>
      <rPr>
        <sz val="8"/>
        <rFont val="Tahoma"/>
        <family val="2"/>
      </rPr>
      <t xml:space="preserve"> y se procederá a programar una mesa de trabajo con el área de Sistemas de manera que se puedan establecer acciones y plazos en lo referente a la puesta en marcha del Sistema de Gestión Documental en proceso de Diseño.</t>
    </r>
  </si>
  <si>
    <r>
      <rPr>
        <b/>
        <sz val="8"/>
        <rFont val="Tahoma"/>
        <family val="2"/>
      </rPr>
      <t>Reporte Planeación:</t>
    </r>
    <r>
      <rPr>
        <sz val="8"/>
        <rFont val="Tahoma"/>
        <family val="2"/>
      </rPr>
      <t xml:space="preserve"> Se realiza la actualización del documento EPLE-PD-003 PROYECTO FONDO PARA EL DESARROLLO DE LA TELEVISION Y CONTENIDOS de manera preliminar, el mismo aún no está publicado toda vez que es necesario contar con aprobaciones de las demás áreas involucradas en la gestión del proceso. 
</t>
    </r>
    <r>
      <rPr>
        <b/>
        <sz val="8"/>
        <rFont val="Tahoma"/>
        <family val="2"/>
      </rPr>
      <t xml:space="preserve">Análisis OCI: </t>
    </r>
    <r>
      <rPr>
        <sz val="8"/>
        <rFont val="Tahoma"/>
        <family val="2"/>
      </rPr>
      <t xml:space="preserve">Los soportes NO dan cumplimiento de las acciones relacionadas con el  Procedimiento Control al Producto (Bien y/o servicio) no conforme, código EPLE-PD 014. Dan soporte de otro procedimiento que no esta asociado con este seguimiento. Por lo anterior se califica como </t>
    </r>
    <r>
      <rPr>
        <b/>
        <sz val="8"/>
        <rFont val="Tahoma"/>
        <family val="2"/>
      </rPr>
      <t xml:space="preserve">"Incumplida" </t>
    </r>
    <r>
      <rPr>
        <sz val="8"/>
        <rFont val="Tahoma"/>
        <family val="2"/>
      </rPr>
      <t>recomendando la importancia de suministrar los soportes que correspondan con la acción propuesta.</t>
    </r>
  </si>
  <si>
    <r>
      <rPr>
        <b/>
        <sz val="8"/>
        <rFont val="Tahoma"/>
        <family val="2"/>
      </rPr>
      <t>Reporte Planeación:</t>
    </r>
    <r>
      <rPr>
        <sz val="8"/>
        <rFont val="Tahoma"/>
        <family val="2"/>
      </rPr>
      <t xml:space="preserve"> La acción está cumplida toda vez que en este seguimiento se hace  la actualización del procedimiento que estaba haciendo falta: EPLE-PD-003 GESTIÓN DE RECURSOS DE INVERSIÓN DEL FONDO ÚNICO DE TECNOLOGÍAS DE LA INFORMACIÓN Y LAS COMUNICACIONES. Este  fue actualizado completamente atendiendo la  gestión de los recursos en el nuevo marco normativo establecido por el MINTIC y por tanto se cumple la acción establecida en el Plan de Mejoramiento.
</t>
    </r>
    <r>
      <rPr>
        <b/>
        <sz val="8"/>
        <rFont val="Tahoma"/>
        <family val="2"/>
      </rPr>
      <t xml:space="preserve">Análisis OCI: </t>
    </r>
    <r>
      <rPr>
        <sz val="8"/>
        <rFont val="Tahoma"/>
        <family val="2"/>
      </rPr>
      <t xml:space="preserve">Se verifica la actualización de los procedimientos asociados al proceso de planeación estratégica. Se evidencia la actualización del procedimiento  EPLE-PD-003 GESTIÓN DE RECURSOS DE INVERSIÓN DEL FONDO ÚNICO DE TECNOLOGÍAS DE LA INFORMACIÓN Y LAS COMUNICACIONES, el cual estaba pendiente para dar por terminada la acción.
 Teniendo en cuenta lo anterior se califica </t>
    </r>
    <r>
      <rPr>
        <b/>
        <sz val="8"/>
        <rFont val="Tahoma"/>
        <family val="2"/>
      </rPr>
      <t xml:space="preserve">"Terminada Extemporánea" </t>
    </r>
    <r>
      <rPr>
        <sz val="8"/>
        <rFont val="Tahoma"/>
        <family val="2"/>
      </rPr>
      <t>con estado</t>
    </r>
    <r>
      <rPr>
        <b/>
        <sz val="8"/>
        <rFont val="Tahoma"/>
        <family val="2"/>
      </rPr>
      <t xml:space="preserve"> "Cerrada" </t>
    </r>
  </si>
  <si>
    <r>
      <rPr>
        <b/>
        <sz val="8"/>
        <rFont val="Tahoma"/>
        <family val="2"/>
      </rPr>
      <t xml:space="preserve">Reporte comercialización: </t>
    </r>
    <r>
      <rPr>
        <sz val="8"/>
        <rFont val="Tahoma"/>
        <family val="2"/>
      </rPr>
      <t xml:space="preserve">Se realizó seguimiento de las actas de liquidación emitidas por los clientes a través de la herramienta interna diseñada para tal fin, se cuenta con evidencia a la realización de la actividad
</t>
    </r>
    <r>
      <rPr>
        <b/>
        <sz val="8"/>
        <rFont val="Tahoma"/>
        <family val="2"/>
      </rPr>
      <t xml:space="preserve">Análisis OCI: </t>
    </r>
    <r>
      <rPr>
        <sz val="8"/>
        <rFont val="Tahoma"/>
        <family val="2"/>
      </rPr>
      <t>Revisado el reporte del área frente a las evidencias remitidas, se puede avisar que no hay documentos que den cuenta del cumplimiento de la acción formulada. Se invita al área a revisar detenidamente las actividades planteadas, el objetivo de la acción y la causa formulada. Esto quiere decir que para evidenciar un cumplimiento exigido del 90% de los contratos interadministrativos liquidados se requieren dos cosas de acuerdo a la acción: 1) la solicitud escrita desde el canal hacia la entidad contratante y/o 2) el acta de liquidación debidamente suscrita. Por lo tanto el cuadro de seguimiento remitido solo da cuenta de un seguimiento adelantado desde el área, más no permite  concluir que se hayan adelantado ni la solicitud escrita o el acta de liquidación. Por estas razones se califica "</t>
    </r>
    <r>
      <rPr>
        <b/>
        <sz val="8"/>
        <rFont val="Tahoma"/>
        <family val="2"/>
      </rPr>
      <t xml:space="preserve">Incumplida". </t>
    </r>
    <r>
      <rPr>
        <sz val="8"/>
        <rFont val="Tahoma"/>
        <family val="2"/>
      </rPr>
      <t xml:space="preserve"> </t>
    </r>
  </si>
  <si>
    <r>
      <t xml:space="preserve">Reporte Comercialización: </t>
    </r>
    <r>
      <rPr>
        <sz val="8"/>
        <color rgb="FF000000"/>
        <rFont val="Tahoma"/>
        <family val="2"/>
      </rPr>
      <t xml:space="preserve">Teniendo en cuenta las recomendaciones expresadas por control interno a través del memorando 632 de 2021, se suministra soporte de los requerimientos realizados desde el proceso de comercialización a los clientes para la generación de las actas de liquidación o realizando seguimiento a solicitudes preliminares.
Asi mismo, se suministran actas de liquidación disponibles 
</t>
    </r>
    <r>
      <rPr>
        <b/>
        <sz val="8"/>
        <color rgb="FF000000"/>
        <rFont val="Tahoma"/>
        <family val="2"/>
      </rPr>
      <t xml:space="preserve">Análisis OCI: </t>
    </r>
    <r>
      <rPr>
        <sz val="8"/>
        <color rgb="FF000000"/>
        <rFont val="Tahoma"/>
        <family val="2"/>
      </rPr>
      <t>De lo reportado y los documentos aportados se evidencia la gestión realizada por el area para dar cumplimiento a la acción de mejora. Se pudo revisar el contenido de las solicitudes escritas y de las actas de liquidación. Se informa que se evidencia cumplimiento extemporáneo de la acción. Se califica "</t>
    </r>
    <r>
      <rPr>
        <b/>
        <sz val="8"/>
        <color rgb="FF000000"/>
        <rFont val="Tahoma"/>
        <family val="2"/>
      </rPr>
      <t xml:space="preserve">terminada extemporánea". </t>
    </r>
    <r>
      <rPr>
        <sz val="8"/>
        <color rgb="FF000000"/>
        <rFont val="Tahoma"/>
        <family val="2"/>
      </rPr>
      <t xml:space="preserve">Se recomienda al área continuar con la gestión sobre aquellos contratos que culminan su ejecución, con el fin de tener claridad en la ejecución de los recursos y adelantar acciones complementarias como liberación de saldos y balance final de cada uno de los proyectos. </t>
    </r>
  </si>
  <si>
    <r>
      <t xml:space="preserve">Reporte Comunicaciones: </t>
    </r>
    <r>
      <rPr>
        <sz val="8"/>
        <rFont val="Tahoma"/>
        <family val="2"/>
      </rPr>
      <t xml:space="preserve">El Manual de comunicaciones del Distrito se recibe el 8 de marzo del año en curso y se comparte con las integrantes del equipo de comunicaciones y prensa para su revisión, actualmente nos encontramos en la etapa de socialización interna para la actualización del documento conforme a los lineamientos del distrito.
</t>
    </r>
    <r>
      <rPr>
        <b/>
        <sz val="8"/>
        <rFont val="Tahoma"/>
        <family val="2"/>
      </rPr>
      <t xml:space="preserve">Análisis OCI: </t>
    </r>
    <r>
      <rPr>
        <sz val="8"/>
        <rFont val="Tahoma"/>
        <family val="2"/>
      </rPr>
      <t xml:space="preserve">Teniendo en cuenta el reporte entregado por el área, así como el soporte de recepción del manual de comunicaciones del Distrito se mantiene la calificación del seguimiento anterior como </t>
    </r>
    <r>
      <rPr>
        <b/>
        <sz val="8"/>
        <rFont val="Tahoma"/>
        <family val="2"/>
      </rPr>
      <t>"En Proceso"</t>
    </r>
    <r>
      <rPr>
        <sz val="8"/>
        <rFont val="Tahoma"/>
        <family val="2"/>
      </rPr>
      <t xml:space="preserve"> y se recomienda al área tener en cuenta la fecha de ejecución programada de manera que se dé cabal cumplimiento a lo formulado. </t>
    </r>
  </si>
  <si>
    <r>
      <t xml:space="preserve">Reporte Comunicaciones: </t>
    </r>
    <r>
      <rPr>
        <sz val="8"/>
        <rFont val="Tahoma"/>
        <family val="2"/>
      </rPr>
      <t xml:space="preserve">El manual estratégico de comunicaciones del distrito ya fue solicitado y recibido, es por esto que la coordinación tiene como actual tarea la socialización del mismo a nivel interno para realizar la actualización del documento interno conforme a los lineamientos distritales.
</t>
    </r>
    <r>
      <rPr>
        <b/>
        <sz val="8"/>
        <rFont val="Tahoma"/>
        <family val="2"/>
      </rPr>
      <t xml:space="preserve">Análisis OCI: </t>
    </r>
    <r>
      <rPr>
        <sz val="8"/>
        <rFont val="Tahoma"/>
        <family val="2"/>
      </rPr>
      <t xml:space="preserve">Teniendo en cuenta el reporte del área, así como el soporte suministrado no se observan avances sobre la actualización del documento formulado en las acciones del plan; de igual manera de conformidad con la fecha de terminación determinada para el 30 de junio de 2021, la acción se califica con alerta </t>
    </r>
    <r>
      <rPr>
        <b/>
        <sz val="8"/>
        <rFont val="Tahoma"/>
        <family val="2"/>
      </rPr>
      <t>"Incumplida"</t>
    </r>
    <r>
      <rPr>
        <sz val="8"/>
        <rFont val="Tahoma"/>
        <family val="2"/>
      </rPr>
      <t xml:space="preserve"> y se reitera la recomendación de adelantar las actividades pendientes que den cabal cumplimiento a lo programado. </t>
    </r>
  </si>
  <si>
    <r>
      <t xml:space="preserve">Reporte Comunicaciones: </t>
    </r>
    <r>
      <rPr>
        <sz val="8"/>
        <rFont val="Tahoma"/>
        <family val="2"/>
      </rPr>
      <t xml:space="preserve">La anterior coordinadora de la oficina de comunicaciones y prensa, dejó el manual de comunicaciones para la crisis planteado, y actualmente este se encuentra en revisión del equipo interno de la oficina, para enviar posteriormente a revisión y aprobación.
</t>
    </r>
    <r>
      <rPr>
        <b/>
        <sz val="8"/>
        <rFont val="Tahoma"/>
        <family val="2"/>
      </rPr>
      <t>Análisis OCI:</t>
    </r>
    <r>
      <rPr>
        <sz val="8"/>
        <rFont val="Tahoma"/>
        <family val="2"/>
      </rPr>
      <t xml:space="preserve"> Teniendo en cuenta el reporte entregado por el área, así como el soporte de recepción del manual de comunicaciones del Distrito se mantiene la calificación del seguimiento anterior como </t>
    </r>
    <r>
      <rPr>
        <b/>
        <sz val="8"/>
        <rFont val="Tahoma"/>
        <family val="2"/>
      </rPr>
      <t>"En Proceso"</t>
    </r>
    <r>
      <rPr>
        <sz val="8"/>
        <rFont val="Tahoma"/>
        <family val="2"/>
      </rPr>
      <t xml:space="preserve"> y se recomienda al área tener en cuenta la fecha de ejecución programada de manera que se dé cabal cumplimiento a lo formulado. </t>
    </r>
  </si>
  <si>
    <r>
      <rPr>
        <b/>
        <sz val="8"/>
        <rFont val="Tahoma"/>
        <family val="2"/>
      </rPr>
      <t xml:space="preserve">Reporte Comunicaciones: </t>
    </r>
    <r>
      <rPr>
        <sz val="8"/>
        <rFont val="Tahoma"/>
        <family val="2"/>
      </rPr>
      <t xml:space="preserve">El manual de comunicaciones para la crisis ya se encuentra actualizado y socializado por parte de la coordinación, razón por la cual actualmente se encuentra en fase revisión y retroalimentación por parte de secretaría general y gerencia para realizar los últimos ajustes y pasar a fase de publicación.
</t>
    </r>
    <r>
      <rPr>
        <b/>
        <sz val="8"/>
        <rFont val="Tahoma"/>
        <family val="2"/>
      </rPr>
      <t xml:space="preserve">Análisis OCI: </t>
    </r>
    <r>
      <rPr>
        <sz val="8"/>
        <rFont val="Tahoma"/>
        <family val="2"/>
      </rPr>
      <t xml:space="preserve">Teniendo en cuenta lo indicado por el área, así como el soporte remitido de socialización a la Gerencia y Secretaría General para revisión el 17 de agosto de 2021 y de conformidad con la fecha de ejecución establecida para el 30 de junio de 2021, se califica la acción con alerta </t>
    </r>
    <r>
      <rPr>
        <b/>
        <sz val="8"/>
        <rFont val="Tahoma"/>
        <family val="2"/>
      </rPr>
      <t>"Incumplida"</t>
    </r>
    <r>
      <rPr>
        <sz val="8"/>
        <rFont val="Tahoma"/>
        <family val="2"/>
      </rPr>
      <t xml:space="preserve"> y se reitera la recomendación de adelantar las actividades pendientes que den cabal cumplimiento a lo programado en el plan. </t>
    </r>
  </si>
  <si>
    <r>
      <t xml:space="preserve">Reporte S. Administrativos: </t>
    </r>
    <r>
      <rPr>
        <sz val="8"/>
        <rFont val="Tahoma"/>
        <family val="2"/>
      </rPr>
      <t xml:space="preserve">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
Análisis OCI: </t>
    </r>
    <r>
      <rPr>
        <sz val="8"/>
        <rFont val="Tahoma"/>
        <family val="2"/>
      </rPr>
      <t>Conforme a lo reportado, se evidencia la adopción formal del instructivo y su publicación en la intranet, el cuál define como se elaborará la medición posterior de los bienes susceptibles de deterioro ,Sin embargo, esta actividad no estaba contemplada  a realizarse en el plan de mejoramiento,  caso en el que debe informarse las  modificaciones a las actividades  a la Oficina de Control Interno de conformidad con lo establecido en la Circular Interna No. 024 de 2020. 
                                                                                                                                                                      Por lo anterior se califica como "Terminada Extemporánea" con estado "Abierta"  para realizar una verificación de las solicitudes que se remitan desde el área financiera durante el año 2021 y verificar el Informe técnico sobre los bienes susceptibles de deterioro y avalúo de la entidad.</t>
    </r>
  </si>
  <si>
    <r>
      <t xml:space="preserve">Reporte S. Administrativos: </t>
    </r>
    <r>
      <rPr>
        <sz val="8"/>
        <rFont val="Tahoma"/>
        <family val="2"/>
      </rPr>
      <t xml:space="preserve">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
Análisis OCI: </t>
    </r>
    <r>
      <rPr>
        <sz val="8"/>
        <rFont val="Tahoma"/>
        <family val="2"/>
      </rPr>
      <t>Conforme a lo reportado, se evidencia la adopción formal del instructivo y su publicación en la intranet, el cuál define como se elaborará la medición posterior de los bienes susceptibles de deterioro ,Sin embargo, esta actividad no estaba contemplada  a realizarse en el plan de mejoramiento,  caso en el que debe informarse las  modificaciones a las actividades  a la Oficina de Control Interno de conformidad con lo establecido en la Circular Interna No. 024 de 2020. 
Por lo anterior se califica como "Terminada Extemporánea" con estado "Abierta"  para realizar una verificación de las solicitudes que se remitan desde el área financiera durante el año 2021 y verificar el Informe técnico sobre los bienes susceptibles de deterioro y avalúo de la entidad.</t>
    </r>
  </si>
  <si>
    <r>
      <t xml:space="preserve">Reporte G. Documental: </t>
    </r>
    <r>
      <rPr>
        <sz val="8"/>
        <rFont val="Tahoma"/>
        <family val="2"/>
      </rPr>
      <t xml:space="preserve">Se realizo la actualización del PINAR y se realizo su presentación para aprobación del Comité Institucional de Desarrollo y Desempeño el 29 de abril de 2021.
</t>
    </r>
    <r>
      <rPr>
        <b/>
        <sz val="8"/>
        <rFont val="Tahoma"/>
        <family val="2"/>
      </rPr>
      <t xml:space="preserve">Análisis OCI: </t>
    </r>
    <r>
      <rPr>
        <sz val="8"/>
        <rFont val="Tahoma"/>
        <family val="2"/>
      </rPr>
      <t xml:space="preserve">Se realiza la verificación de los soportes remitidos por el área dentro de lo que se evidencia la presentación del CIGD adelantado el 29 de abril de 2021, así como las recomendaciones emitidas por parte de la Oficina de Control Interno el 29-04-2021 con el fin de que se adelante el fortalecimiento del PINAR, a la fecha no se evidencia su actualización y publicación en la intranet de Capital por lo que, teniendo en cuenta las fechas de ejecución se califica con alerta </t>
    </r>
    <r>
      <rPr>
        <b/>
        <sz val="8"/>
        <rFont val="Tahoma"/>
        <family val="2"/>
      </rPr>
      <t>"Incumplida"</t>
    </r>
    <r>
      <rPr>
        <sz val="8"/>
        <rFont val="Tahoma"/>
        <family val="2"/>
      </rPr>
      <t xml:space="preserve"> y se recomienda dar celeridad a lo pendiente con el fin de proceder al cierre de esta. </t>
    </r>
  </si>
  <si>
    <r>
      <t xml:space="preserve">Análisis OCI: </t>
    </r>
    <r>
      <rPr>
        <sz val="8"/>
        <rFont val="Tahoma"/>
        <family val="2"/>
      </rPr>
      <t xml:space="preserve">El área no adelantó reporte de avances sobre la ejecución de las actividades; sin embargo, se procede a la verificación de los soportes remitidos evidenciando que posterior a la aprobación del PINAR el 29 de abril en CIGD, se realizó la actualización en la intranet en julio de 2021 y socializada vía comunicado interno del 9 de agosto de 2021; a pesar de lo indicado, no se han adelantado seguimientos al Plan de conformidad con lo formulado en las actividades. 
Teniendo en cuenta lo anterior, se tienen en cuenta los avances; sin embargo, de conformidad con la fecha de terminación de la acción se califica con alerta </t>
    </r>
    <r>
      <rPr>
        <b/>
        <sz val="8"/>
        <rFont val="Tahoma"/>
        <family val="2"/>
      </rPr>
      <t>"Incumplida"</t>
    </r>
    <r>
      <rPr>
        <sz val="8"/>
        <rFont val="Tahoma"/>
        <family val="2"/>
      </rPr>
      <t xml:space="preserve"> y se reitera la recomendación de adelantar las acciones correspondientes para dar cabal cumplimiento a lo establecido.</t>
    </r>
  </si>
  <si>
    <r>
      <t xml:space="preserve">Reporte G. Documental: </t>
    </r>
    <r>
      <rPr>
        <sz val="8"/>
        <rFont val="Tahoma"/>
        <family val="2"/>
      </rPr>
      <t xml:space="preserve">En relación a lo estipulado en la  AGRI-SI-PO-006 POLÍTICA DE CERO PAPEL se han venido desarrollando estrategias para al disminución del consumo de Papel al interior de Canal Capital, por ejemplo la gestión documental digital que ha posibilitado bajo la GUÍA DE LINEAMIENTOS PARA EL USO Y ALMACENAMIENTO DE DOCUMENTOS DIGITALES Y/O ELECTRÓNICOS EN CANAL CAPITAL la cual y bajo el repositorio de archivo de gestión las áreas de al entidad han podido continuar con sus procesos sin necesidad de utilizar la información físicamente. 
</t>
    </r>
    <r>
      <rPr>
        <b/>
        <sz val="8"/>
        <rFont val="Tahoma"/>
        <family val="2"/>
      </rPr>
      <t xml:space="preserve">Análisis OCI: </t>
    </r>
    <r>
      <rPr>
        <sz val="8"/>
        <rFont val="Tahoma"/>
        <family val="2"/>
      </rPr>
      <t xml:space="preserve">Si bien el área ha venido adelantando ajustes y modificaciones frente a la Política de cero papel, es importante que realice la lectura de las recomendaciones dejadas por la Oficina de Control interno como resultado de los seguimientos adelantados, ya que a la fecha no se cuenta con soportes que permitan evidenciar su socialización. Por lo anterior, se mantiene la calificación como </t>
    </r>
    <r>
      <rPr>
        <b/>
        <sz val="8"/>
        <rFont val="Tahoma"/>
        <family val="2"/>
      </rPr>
      <t>"Terminada"</t>
    </r>
    <r>
      <rPr>
        <sz val="8"/>
        <rFont val="Tahoma"/>
        <family val="2"/>
      </rPr>
      <t xml:space="preserve"> con estado </t>
    </r>
    <r>
      <rPr>
        <b/>
        <sz val="8"/>
        <rFont val="Tahoma"/>
        <family val="2"/>
      </rPr>
      <t xml:space="preserve">"Abierta" </t>
    </r>
    <r>
      <rPr>
        <sz val="8"/>
        <rFont val="Tahoma"/>
        <family val="2"/>
      </rPr>
      <t xml:space="preserve">con el fin de evidenciar que se adelanten las actividades que permitan dar cierre a las acciones formuladas. </t>
    </r>
  </si>
  <si>
    <r>
      <t xml:space="preserve">Análisis OCI: </t>
    </r>
    <r>
      <rPr>
        <sz val="8"/>
        <rFont val="Tahoma"/>
        <family val="2"/>
      </rPr>
      <t xml:space="preserve">El área no adelantó reporte de avances sobre la ejecución de las actividades formuladas; sin embargo, se evidencia en los soportes entregados un acta de reunión adelantada el 26 de agosto de 2021 en la que se adelanta la suscripción de compromisos sobre el seguimiento de los avances de la política de cero papel. Teniendo en cuenta lo anterior, así como la verificación adelantada a la publicación de la política en la intranet se mantiene la calificación de la acción como </t>
    </r>
    <r>
      <rPr>
        <b/>
        <sz val="8"/>
        <rFont val="Tahoma"/>
        <family val="2"/>
      </rPr>
      <t>"Terminada"</t>
    </r>
    <r>
      <rPr>
        <sz val="8"/>
        <rFont val="Tahoma"/>
        <family val="2"/>
      </rPr>
      <t xml:space="preserve"> con estado </t>
    </r>
    <r>
      <rPr>
        <b/>
        <sz val="8"/>
        <rFont val="Tahoma"/>
        <family val="2"/>
      </rPr>
      <t>"Cerrada"</t>
    </r>
    <r>
      <rPr>
        <sz val="8"/>
        <rFont val="Tahoma"/>
        <family val="2"/>
      </rPr>
      <t xml:space="preserve"> y se recomienda realizar el seguimiento al cumplimiento de los compromisos establecidos en la reunión. </t>
    </r>
  </si>
  <si>
    <r>
      <t xml:space="preserve">Reporte G. Documental: </t>
    </r>
    <r>
      <rPr>
        <sz val="8"/>
        <rFont val="Tahoma"/>
        <family val="2"/>
      </rPr>
      <t xml:space="preserve">Se realizo la solicitud a planeación del presupuesto asignado para la compra de unidades de conservación con el fin de tener claridad de cuanto dinero se cuenta para la adquisición de cajas y carpetas para la transferencia secundaria.
</t>
    </r>
    <r>
      <rPr>
        <b/>
        <sz val="8"/>
        <rFont val="Tahoma"/>
        <family val="2"/>
      </rPr>
      <t xml:space="preserve">Análisis OCI: </t>
    </r>
    <r>
      <rPr>
        <sz val="8"/>
        <rFont val="Tahoma"/>
        <family val="2"/>
      </rPr>
      <t xml:space="preserve">Se realiza la verificación de los soportes remitidos evidenciando que estos se encuentran por fuera del corte establecido a 30 de abril de 2021 para el actual seguimiento [4 de mayo de 2021]. Por lo que no se tienen en cuenta para la evaluación y se recomienda tener en cuenta lo establecido en la Circular Interna No.024 de 2020 para los futuros seguimientos adelantados por la OCI.
De conformidad con lo anterior, se califica la acción con alerta </t>
    </r>
    <r>
      <rPr>
        <b/>
        <sz val="8"/>
        <rFont val="Tahoma"/>
        <family val="2"/>
      </rPr>
      <t>"Incumplida"</t>
    </r>
    <r>
      <rPr>
        <sz val="8"/>
        <rFont val="Tahoma"/>
        <family val="2"/>
      </rPr>
      <t xml:space="preserve"> y se recomienda al área adelantar lo pendiente para dar cabal cumplimiento a lo formulado. </t>
    </r>
  </si>
  <si>
    <r>
      <t xml:space="preserve">Análisis OCI: </t>
    </r>
    <r>
      <rPr>
        <sz val="8"/>
        <rFont val="Tahoma"/>
        <family val="2"/>
      </rPr>
      <t xml:space="preserve">El área no adelanta reporte de avances de las acciones formuladas; sin embargo, verificando los soportes entregados se adelanta la solicitud de la información del presupuesto establecido para la adquisición de unidades de conservación al área de Planeación con fecha del 4 de mayo de 2021. Teniendo en cuenta que el área adelantó el reporte del cronograma, así como de inclusión de recursos en el presupuesto para adquisición de unidades de conservación de conformidad con lo formulado en el plan, se califica la acción como </t>
    </r>
    <r>
      <rPr>
        <b/>
        <sz val="8"/>
        <rFont val="Tahoma"/>
        <family val="2"/>
      </rPr>
      <t>"Terminada Extemporánea"</t>
    </r>
    <r>
      <rPr>
        <sz val="8"/>
        <rFont val="Tahoma"/>
        <family val="2"/>
      </rPr>
      <t xml:space="preserve"> y se procede al cierre de la misma.</t>
    </r>
  </si>
  <si>
    <r>
      <rPr>
        <b/>
        <sz val="8"/>
        <rFont val="Tahoma"/>
        <family val="2"/>
      </rPr>
      <t>Reporte G. Documental:</t>
    </r>
    <r>
      <rPr>
        <sz val="8"/>
        <rFont val="Tahoma"/>
        <family val="2"/>
      </rPr>
      <t xml:space="preserve"> Se realizo la actualización del SIC y se realizo su presentación para aprobación del Comité Institucional de Desarrollo y Desempeño el 29 de abril de 2021.
</t>
    </r>
    <r>
      <rPr>
        <b/>
        <sz val="8"/>
        <rFont val="Tahoma"/>
        <family val="2"/>
      </rPr>
      <t xml:space="preserve">
Análisis OCI:</t>
    </r>
    <r>
      <rPr>
        <sz val="8"/>
        <rFont val="Tahoma"/>
        <family val="2"/>
      </rPr>
      <t xml:space="preserve"> Se realiza la verificación de los soportes remitidos por el área dentro de lo que se evidencia la presentación del CIGD adelantado el 29 de abril de 2021, así como las recomendaciones emitidas por parte de la Oficina de Control Interno el 29-04-2021 con el fin de que se adelante el fortalecimiento del SIC, a la fecha no se evidencia su actualización y publicación en la intranet de Capital por lo que, teniendo en cuenta las fechas de ejecución se califica con alerta </t>
    </r>
    <r>
      <rPr>
        <b/>
        <sz val="8"/>
        <rFont val="Tahoma"/>
        <family val="2"/>
      </rPr>
      <t>"Incumplida"</t>
    </r>
    <r>
      <rPr>
        <sz val="8"/>
        <rFont val="Tahoma"/>
        <family val="2"/>
      </rPr>
      <t xml:space="preserve"> y se recomienda dar celeridad a lo pendiente con el fin de proceder al cierre de esta. </t>
    </r>
  </si>
  <si>
    <r>
      <t xml:space="preserve">Análisis OCI: </t>
    </r>
    <r>
      <rPr>
        <sz val="8"/>
        <rFont val="Tahoma"/>
        <family val="2"/>
      </rPr>
      <t xml:space="preserve">El área no adelanta reporte de avances de las acciones formuladas; sin embargo, se procede a la verificación de los soportes cargados en la herramienta de reporte dentro de los cuales se observa la confirmación de la publicación en la intranet en julio, así como el comunicado interno 38 del 19 de agosto de 2021 en el cual se adelantó la socialización del documento a los colaboradores de la organización.
Teniendo en cuenta lo anterior, así como la fecha de ejecución establecida se califica la acción como </t>
    </r>
    <r>
      <rPr>
        <b/>
        <sz val="8"/>
        <rFont val="Tahoma"/>
        <family val="2"/>
      </rPr>
      <t>"Terminada Extemporánea"</t>
    </r>
    <r>
      <rPr>
        <sz val="8"/>
        <rFont val="Tahoma"/>
        <family val="2"/>
      </rPr>
      <t xml:space="preserve"> y se procede al cierre de la misma. </t>
    </r>
  </si>
  <si>
    <r>
      <t xml:space="preserve">Reporte G. Documental: </t>
    </r>
    <r>
      <rPr>
        <sz val="8"/>
        <rFont val="Tahoma"/>
        <family val="2"/>
      </rPr>
      <t xml:space="preserve">Teniendo en cuenta la actualización y aprobación del Sistema Integrado de Conservación SIC, la actualización del documento plan de emergencias esta contemplada para el mes de mayo de 2021, a la fecha el documento ya se encuentra en actualización, incluyendo matriz de riesgos y documento electrónico.
</t>
    </r>
    <r>
      <rPr>
        <b/>
        <sz val="8"/>
        <rFont val="Tahoma"/>
        <family val="2"/>
      </rPr>
      <t xml:space="preserve">Análisis OCI: </t>
    </r>
    <r>
      <rPr>
        <sz val="8"/>
        <rFont val="Tahoma"/>
        <family val="2"/>
      </rPr>
      <t xml:space="preserve">De conformidad con lo indicado por el área de Gestión Documental a la fecha se encuentra en proceso la actualización del plan de emergencias del Canal. Teniendo en cuenta lo anterior, así como las fechas de ejecución programadas se califica la acción con alerta </t>
    </r>
    <r>
      <rPr>
        <b/>
        <sz val="8"/>
        <rFont val="Tahoma"/>
        <family val="2"/>
      </rPr>
      <t>"Incumplida"</t>
    </r>
    <r>
      <rPr>
        <sz val="8"/>
        <rFont val="Tahoma"/>
        <family val="2"/>
      </rPr>
      <t xml:space="preserve"> y se recomienda al área adelantar lo pertinente para dar cabal cumplimiento a lo formulado en el plan. </t>
    </r>
  </si>
  <si>
    <r>
      <rPr>
        <b/>
        <sz val="8"/>
        <rFont val="Tahoma"/>
        <family val="2"/>
      </rPr>
      <t xml:space="preserve">Análisis OCI: </t>
    </r>
    <r>
      <rPr>
        <sz val="8"/>
        <rFont val="Tahoma"/>
        <family val="2"/>
      </rPr>
      <t xml:space="preserve">El área no adelanta reporte de avances sobre la ejecución de las acciones formuladas, así como tampoco se adelanta el cargue de soportes para su evaluación por lo que la acción mantiene su calificación con alerta </t>
    </r>
    <r>
      <rPr>
        <b/>
        <sz val="8"/>
        <rFont val="Tahoma"/>
        <family val="2"/>
      </rPr>
      <t>"Incumplida"</t>
    </r>
    <r>
      <rPr>
        <sz val="8"/>
        <rFont val="Tahoma"/>
        <family val="2"/>
      </rPr>
      <t xml:space="preserve"> y se reitera la recomendación de adelantar las actividades pendientes de ejecución con el fin de dar cabal cumplimiento a lo formulado, así como adelantar la solicitud de modificación sobre la fecha de terminación en caso de considerarse pertinente,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</si>
  <si>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Reporte G. Documental: </t>
    </r>
    <r>
      <rPr>
        <sz val="8"/>
        <rFont val="Tahoma"/>
        <family val="2"/>
      </rPr>
      <t xml:space="preserve">se realiza reunión con técnico de la coordinación Jurídica para revisión y avances de la foliación vigencia 2018 y para verificar las hojas de control en los expedientes  vigencia 2016.
</t>
    </r>
    <r>
      <rPr>
        <b/>
        <sz val="8"/>
        <rFont val="Tahoma"/>
        <family val="2"/>
      </rPr>
      <t xml:space="preserve">Análisis OCI: </t>
    </r>
    <r>
      <rPr>
        <sz val="8"/>
        <rFont val="Tahoma"/>
        <family val="2"/>
      </rPr>
      <t xml:space="preserve">Verificados los soportes remitidos por el área se observan documentos en Word sin los elementos requeridos para presentación de soportes mencionados en la Circular Interna No.024 de 2020, así como tampoco se observa la presentación de estos a los responsables de implementación de hojas de control y foliación de manera que tengan conocimiento de los avances y pendientes en materia de organización de los expedientes de vigencias anteriores. 
Teniendo en cuenta lo anterior, se mantiene la calificación con alerta </t>
    </r>
    <r>
      <rPr>
        <b/>
        <sz val="8"/>
        <rFont val="Tahoma"/>
        <family val="2"/>
      </rPr>
      <t>"Incumplida"</t>
    </r>
    <r>
      <rPr>
        <sz val="8"/>
        <rFont val="Tahoma"/>
        <family val="2"/>
      </rPr>
      <t xml:space="preserve"> y se recomienda adelantar los ajustes necesarios a los informes construidos.</t>
    </r>
  </si>
  <si>
    <r>
      <t xml:space="preserve">Análisis OCI: </t>
    </r>
    <r>
      <rPr>
        <sz val="8"/>
        <rFont val="Tahoma"/>
        <family val="2"/>
      </rPr>
      <t xml:space="preserve">El área no adelantó reporte de avances sobre la ejecución de las actividades formuladas; sin embargo, se adelanta la verificación de los soportes cargados observando el informe entregado por el apoyo de gestión documental de la Coordinación Jurídica vía correo electrónico, así como el acta de seguimiento a la implementación de las hojas de control para los expedientes de la vigencia 2016 al igual que la foliación de los expedientes de la vigencia 2018, de conformidad con lo formulado. Teniendo en cuenta lo anterior, así como la fecha de ejecución se califica la acción como </t>
    </r>
    <r>
      <rPr>
        <b/>
        <sz val="8"/>
        <rFont val="Tahoma"/>
        <family val="2"/>
      </rPr>
      <t>"Terminada Extemporánea"</t>
    </r>
    <r>
      <rPr>
        <sz val="8"/>
        <rFont val="Tahoma"/>
        <family val="2"/>
      </rPr>
      <t xml:space="preserve"> con estado </t>
    </r>
    <r>
      <rPr>
        <b/>
        <sz val="8"/>
        <rFont val="Tahoma"/>
        <family val="2"/>
      </rPr>
      <t xml:space="preserve">"Cerrada" </t>
    </r>
    <r>
      <rPr>
        <sz val="8"/>
        <rFont val="Tahoma"/>
        <family val="2"/>
      </rPr>
      <t xml:space="preserve"> y se recomienda realizar la socialización correspondiente de lo obtenido en el informe como resultado del seguimiento adelantado. </t>
    </r>
  </si>
  <si>
    <r>
      <t xml:space="preserve">Reporte G. Documental: </t>
    </r>
    <r>
      <rPr>
        <sz val="8"/>
        <rFont val="Tahoma"/>
        <family val="2"/>
      </rPr>
      <t xml:space="preserve">Actualizar acción de mejora - El presupuesto se le asigno al área de sistemas quien liderara el proceso de construcción del sistema) Gestión documental realizara el acompañamiento en ese proceso. Por lo tanto, no se presenta evidencia.
</t>
    </r>
    <r>
      <rPr>
        <b/>
        <sz val="8"/>
        <rFont val="Tahoma"/>
        <family val="2"/>
      </rPr>
      <t xml:space="preserve">Análisis OCI: </t>
    </r>
    <r>
      <rPr>
        <sz val="8"/>
        <rFont val="Tahoma"/>
        <family val="2"/>
      </rPr>
      <t xml:space="preserve">Teniendo en cuenta lo indicado por el área, así como la calificación dada en el seguimiento anterior, la Oficina de Control Interno adelanta el traslado de la acción al área de Sistemas con el fin de verificar los avances en la ejecución presupuestal del programa de Gestión Documental del Canal. 
Se mantiene la calificación de la acción como </t>
    </r>
    <r>
      <rPr>
        <b/>
        <sz val="8"/>
        <rFont val="Tahoma"/>
        <family val="2"/>
      </rPr>
      <t>"Terminada Extemporánea"</t>
    </r>
    <r>
      <rPr>
        <sz val="8"/>
        <rFont val="Tahoma"/>
        <family val="2"/>
      </rPr>
      <t xml:space="preserve"> con estado </t>
    </r>
    <r>
      <rPr>
        <b/>
        <sz val="8"/>
        <rFont val="Tahoma"/>
        <family val="2"/>
      </rPr>
      <t>"Abierta"</t>
    </r>
    <r>
      <rPr>
        <sz val="8"/>
        <rFont val="Tahoma"/>
        <family val="2"/>
      </rPr>
      <t xml:space="preserve"> y se recomienda al área adelantar la solicitud de ajuste de conformidad con lo mencionado en la Circular Interna No.024 de 2020.</t>
    </r>
  </si>
  <si>
    <r>
      <t xml:space="preserve">Análisis OCI: </t>
    </r>
    <r>
      <rPr>
        <sz val="8"/>
        <rFont val="Tahoma"/>
        <family val="2"/>
      </rPr>
      <t xml:space="preserve">El área no adelanta reporte sobre la acción formulada, por lo que no es posible adelantar la verificación de la ejecución del recurso destinado al diseño del programa de Gestión Documental, de conformidad con lo indicado en el seguimiento previo. 
Teniendo en cuenta lo anterior, se mantiene la calificación de la acción como </t>
    </r>
    <r>
      <rPr>
        <b/>
        <sz val="8"/>
        <rFont val="Tahoma"/>
        <family val="2"/>
      </rPr>
      <t>"Terminada Extemporánea"</t>
    </r>
    <r>
      <rPr>
        <sz val="8"/>
        <rFont val="Tahoma"/>
        <family val="2"/>
      </rPr>
      <t xml:space="preserve"> y se procede al cierre de la acción con el fin de adelantar una mesa de trabajo con el área de Sistemas de manera que se puedan establecer acciones y plazos en lo referente a la puesta en marcha del Sistema de Gestión Documental en proceso de Diseño.</t>
    </r>
  </si>
  <si>
    <r>
      <t xml:space="preserve">Reporte G. Documental: </t>
    </r>
    <r>
      <rPr>
        <sz val="8"/>
        <rFont val="Tahoma"/>
        <family val="2"/>
      </rPr>
      <t xml:space="preserve">Teniendo en cuenta la actualización y aprobación del Sistema Integrado de Conservación SIC, la actualización del documento plan de emergencias esta contemplada para el mes de mayo de 2021, a la fecha el documento ya se encuentra en actualización, incluyendo matriz de riesgos y documento electrónico.
</t>
    </r>
    <r>
      <rPr>
        <b/>
        <sz val="8"/>
        <rFont val="Tahoma"/>
        <family val="2"/>
      </rPr>
      <t xml:space="preserve">Análisis OCI: </t>
    </r>
    <r>
      <rPr>
        <sz val="8"/>
        <rFont val="Tahoma"/>
        <family val="2"/>
      </rPr>
      <t xml:space="preserve">De conformidad con lo indicado por el área de Gestión Documental a la fecha se encuentra en proceso la actualización del plan de emergencias del Canal. Teniendo en cuenta lo anterior, así como las fechas de ejecución programadas se mantiene la calificación de la acción como </t>
    </r>
    <r>
      <rPr>
        <b/>
        <sz val="8"/>
        <rFont val="Tahoma"/>
        <family val="2"/>
      </rPr>
      <t>"Terminada Extemporánea"</t>
    </r>
    <r>
      <rPr>
        <sz val="8"/>
        <rFont val="Tahoma"/>
        <family val="2"/>
      </rPr>
      <t xml:space="preserve"> con estado </t>
    </r>
    <r>
      <rPr>
        <b/>
        <sz val="8"/>
        <rFont val="Tahoma"/>
        <family val="2"/>
      </rPr>
      <t xml:space="preserve">"Abierta" </t>
    </r>
    <r>
      <rPr>
        <sz val="8"/>
        <rFont val="Tahoma"/>
        <family val="2"/>
      </rPr>
      <t xml:space="preserve">y se recomienda al área adelantar lo pertinente para dar cabal cumplimiento a lo formulado en el plan. </t>
    </r>
  </si>
  <si>
    <r>
      <t xml:space="preserve">Análisis OCI: </t>
    </r>
    <r>
      <rPr>
        <sz val="8"/>
        <rFont val="Tahoma"/>
        <family val="2"/>
      </rPr>
      <t xml:space="preserve">El área no adelantó reporte de avances sobre la ejecución de las actividades formuladas; sin embargo, se adelanta la verificación de los soportes cargados en la herramienta diseñada por la Oficina de Control Interno, observando la matriz de riesgos de corrupción del proceso; sin embargo, lo suministrado no tiene relación con lo que se ha venido adelantando por parte de gestión documental, de igual manera, al no suministrarse información sobre la inclusión de los riesgos en el plan de emergencias se mantiene la calificación como </t>
    </r>
    <r>
      <rPr>
        <b/>
        <sz val="8"/>
        <rFont val="Tahoma"/>
        <family val="2"/>
      </rPr>
      <t>"Terminada Extemporánea"</t>
    </r>
    <r>
      <rPr>
        <sz val="8"/>
        <rFont val="Tahoma"/>
        <family val="2"/>
      </rPr>
      <t xml:space="preserve"> con estado </t>
    </r>
    <r>
      <rPr>
        <b/>
        <sz val="8"/>
        <rFont val="Tahoma"/>
        <family val="2"/>
      </rPr>
      <t>"Abierta"</t>
    </r>
    <r>
      <rPr>
        <sz val="8"/>
        <rFont val="Tahoma"/>
        <family val="2"/>
      </rPr>
      <t xml:space="preserve"> de manera que se pueda verificar la actualización y socialización del documento construido. </t>
    </r>
  </si>
  <si>
    <r>
      <rPr>
        <b/>
        <sz val="8"/>
        <rFont val="Tahoma"/>
        <family val="2"/>
      </rPr>
      <t>Reporte T. Humano</t>
    </r>
    <r>
      <rPr>
        <sz val="8"/>
        <rFont val="Tahoma"/>
        <family val="2"/>
      </rPr>
      <t xml:space="preserve">: Todas acciones de la columna J están cumplidas. Este año se retomaron las propuestas nuevamente.
</t>
    </r>
    <r>
      <rPr>
        <b/>
        <sz val="8"/>
        <rFont val="Tahoma"/>
        <family val="2"/>
      </rPr>
      <t>Análisis OCI:</t>
    </r>
    <r>
      <rPr>
        <sz val="8"/>
        <rFont val="Tahoma"/>
        <family val="2"/>
      </rPr>
      <t xml:space="preserve"> Teniendo lo indicado por el área y los seguimientos anteriores, las 4 acciones planteadas ya están cumplidas, se verifica  que se están retomando las propuestas planteadas durante el año 2020. Como las acciones planteadas solo daban alcance a "proponer" se califica como</t>
    </r>
    <r>
      <rPr>
        <b/>
        <sz val="8"/>
        <rFont val="Tahoma"/>
        <family val="2"/>
      </rPr>
      <t xml:space="preserve"> "Terminada Extemporánea"  </t>
    </r>
    <r>
      <rPr>
        <sz val="8"/>
        <rFont val="Tahoma"/>
        <family val="2"/>
      </rPr>
      <t>con estado</t>
    </r>
    <r>
      <rPr>
        <b/>
        <sz val="8"/>
        <rFont val="Tahoma"/>
        <family val="2"/>
      </rPr>
      <t xml:space="preserve"> "Abierta" </t>
    </r>
    <r>
      <rPr>
        <sz val="8"/>
        <rFont val="Tahoma"/>
        <family val="2"/>
      </rPr>
      <t xml:space="preserve">como se indicó en el seguimiento anterior se debe remitir evidencia de la normalización de los formatos de evaluación y reclutamiento de personal, propuestos de manera que se pueda proceder al cierre de la acción. </t>
    </r>
  </si>
  <si>
    <r>
      <rPr>
        <b/>
        <sz val="8"/>
        <rFont val="Tahoma"/>
        <family val="2"/>
      </rPr>
      <t>Reporte T. Humano</t>
    </r>
    <r>
      <rPr>
        <sz val="8"/>
        <rFont val="Tahoma"/>
        <family val="2"/>
      </rPr>
      <t xml:space="preserve">: Se realiza cotización donde se validan 5 pruebas diferentes según el perfil del aspirante, además se validan totalidad de documentos al día, se realizan pruebas a la plataforma y se aprueba el contrato para implementar las pruebas psicotécnicas en Canal Capital.
</t>
    </r>
    <r>
      <rPr>
        <b/>
        <sz val="8"/>
        <rFont val="Tahoma"/>
        <family val="2"/>
      </rPr>
      <t>Análisis OCI:</t>
    </r>
    <r>
      <rPr>
        <sz val="8"/>
        <rFont val="Tahoma"/>
        <family val="2"/>
      </rPr>
      <t xml:space="preserve"> Teniendo en cuenta lo indicado por el área y retomando los seguimientos anteriores, las 4 acciones planteadas ya están cumplidas, se verifica  el contenido de la Resolución 079 del 22 de julio de 2021, por medio de la cual se aprueba el pago a la empresa Psicoalianza SAS S.A.S para "el licenciamiento de uso de una herramienta para la realización de pruebas de selección y administración en línea con el fin de facilitar el perfilamiento ocupacional de los candidatos a vincular en el Canal Capital”, con lo cual se espera realizar 5 tipos de pruebas, y así realizar una selección objetiva de candidatos. Teniendo en cuenta lo anterior se califica como</t>
    </r>
    <r>
      <rPr>
        <b/>
        <sz val="8"/>
        <rFont val="Tahoma"/>
        <family val="2"/>
      </rPr>
      <t xml:space="preserve"> "Terminada Extemporánea"  </t>
    </r>
    <r>
      <rPr>
        <sz val="8"/>
        <rFont val="Tahoma"/>
        <family val="2"/>
      </rPr>
      <t>con estado</t>
    </r>
    <r>
      <rPr>
        <b/>
        <sz val="8"/>
        <rFont val="Tahoma"/>
        <family val="2"/>
      </rPr>
      <t xml:space="preserve"> "Cerrada"</t>
    </r>
  </si>
  <si>
    <r>
      <rPr>
        <sz val="8"/>
        <color theme="1"/>
        <rFont val="Tahoma"/>
        <family val="2"/>
      </rPr>
      <t>1) Realizar dos tomas periódicas cada 6 meses en las cuales se verifiquen elementos susceptibles de tener borrosa, en mal estado o no poseer la placa por su reiterado uso..</t>
    </r>
    <r>
      <rPr>
        <sz val="8"/>
        <rFont val="Tahoma"/>
        <family val="2"/>
      </rPr>
      <t xml:space="preserve">
</t>
    </r>
  </si>
  <si>
    <r>
      <t xml:space="preserve">Reporte S. Administrativos: </t>
    </r>
    <r>
      <rPr>
        <sz val="8"/>
        <rFont val="Tahoma"/>
        <family val="2"/>
      </rPr>
      <t xml:space="preserve">Para la vigencia 2021 ya se realizó la primera toma física a los elementos catalogados como consumo controlado, aclarando que, todos estos elementos ya cuentan con placas de inventarios legibles y visibles y con su respectiva etiqueta de seguridad, la cual, mitiga un poco el borrado de la misma.
Queda pendiente realizar una segunda toma física a estos elementos, la cual, se realizará en el segundo semestre del año en curso.
</t>
    </r>
    <r>
      <rPr>
        <b/>
        <sz val="8"/>
        <rFont val="Tahoma"/>
        <family val="2"/>
      </rPr>
      <t xml:space="preserve">Análisis OCI: </t>
    </r>
    <r>
      <rPr>
        <sz val="8"/>
        <rFont val="Tahoma"/>
        <family val="2"/>
      </rPr>
      <t xml:space="preserve">Se verifican los soportes remitidos por el área, que evidencian el acta de reunión del 29 de abril de 2021 en las que se menciona la toma física de bienes de consumo controlado, así como plaquetización en caso de requerirlo; se adjunta evidencia fotográfica.
Se califica como </t>
    </r>
    <r>
      <rPr>
        <b/>
        <sz val="8"/>
        <rFont val="Tahoma"/>
        <family val="2"/>
      </rPr>
      <t>"Terminada Extemporánea"</t>
    </r>
    <r>
      <rPr>
        <sz val="8"/>
        <rFont val="Tahoma"/>
        <family val="2"/>
      </rPr>
      <t xml:space="preserve"> con estado </t>
    </r>
    <r>
      <rPr>
        <b/>
        <sz val="8"/>
        <rFont val="Tahoma"/>
        <family val="2"/>
      </rPr>
      <t>"Abierta"</t>
    </r>
    <r>
      <rPr>
        <sz val="8"/>
        <rFont val="Tahoma"/>
        <family val="2"/>
      </rPr>
      <t xml:space="preserve"> ya que como se indicó en el seguimiento anterior, no se remitieron  por parte de Servicios Administrativos los informes o registro fotográfico en el que se evidencie la ejecución de plaquetización adelantada durante el año 2020, año para el que se formularon las actividades y con lo cual se le puede dar cierre a la acción.</t>
    </r>
  </si>
  <si>
    <r>
      <t xml:space="preserve">Reporte S. Administrativos: </t>
    </r>
    <r>
      <rPr>
        <sz val="8"/>
        <rFont val="Tahoma"/>
        <family val="2"/>
      </rPr>
      <t xml:space="preserve">A la fecha del presente seguimiento, no se ha realizado está actividad dado que, se iniciará en el próximo cuatrimestre del año junto con la toma física de inventarios de propiedad, planta y equipo..
</t>
    </r>
    <r>
      <rPr>
        <b/>
        <sz val="8"/>
        <rFont val="Tahoma"/>
        <family val="2"/>
      </rPr>
      <t xml:space="preserve">Análisis OCI: </t>
    </r>
    <r>
      <rPr>
        <sz val="8"/>
        <rFont val="Tahoma"/>
        <family val="2"/>
      </rPr>
      <t xml:space="preserve">Una vez verificados los soportes remitidos en seguimientos anteriores  y teniendo en cuenta que la acción propuesta era realizar dos tomas periódicas cada 6 meses, lo cual se ha venido realizando.  Se califica como </t>
    </r>
    <r>
      <rPr>
        <b/>
        <sz val="8"/>
        <rFont val="Tahoma"/>
        <family val="2"/>
      </rPr>
      <t>"Terminada Extemporánea"</t>
    </r>
    <r>
      <rPr>
        <sz val="8"/>
        <rFont val="Tahoma"/>
        <family val="2"/>
      </rPr>
      <t xml:space="preserve"> con estado </t>
    </r>
    <r>
      <rPr>
        <b/>
        <sz val="8"/>
        <rFont val="Tahoma"/>
        <family val="2"/>
      </rPr>
      <t>"Cerrada"</t>
    </r>
    <r>
      <rPr>
        <sz val="8"/>
        <rFont val="Tahoma"/>
        <family val="2"/>
      </rPr>
      <t xml:space="preserve"> </t>
    </r>
  </si>
  <si>
    <r>
      <rPr>
        <b/>
        <sz val="8"/>
        <rFont val="Tahoma"/>
        <family val="2"/>
      </rPr>
      <t xml:space="preserve">Reporte G. Documental: </t>
    </r>
    <r>
      <rPr>
        <sz val="8"/>
        <rFont val="Tahoma"/>
        <family val="2"/>
      </rPr>
      <t xml:space="preserve">Los documentos fueron actualizados en el año 2020 y publicados en la intranet el 15 de enero de 2021.
</t>
    </r>
    <r>
      <rPr>
        <b/>
        <sz val="8"/>
        <rFont val="Tahoma"/>
        <family val="2"/>
      </rPr>
      <t xml:space="preserve">Análisis OCI: </t>
    </r>
    <r>
      <rPr>
        <sz val="8"/>
        <rFont val="Tahoma"/>
        <family val="2"/>
      </rPr>
      <t xml:space="preserve">Si bien el área de Gestión Documental adelantó la actualización y publicación en la intranet de los procedimientos AGRI-GD-PD-001 TRANSFERENCIA PRIMARIA, AGRI-GD-PD-002 TRANSFERENCIA SECUNDARIA, AGRI-GD-PD-003 ELIMINACIÓN DOCUMENTAL y AGRI-GD-PD-004 PRÉSTAMO Y CONSULTA DOCUMENTAL, a la fecha se encentra pendiente la actualización del Plan de Emergencias y la caracterización del proceso de manera que se pueda proceder al cierre de la acción. 
Teniendo en cuenta lo anterior, se mantiene la calificación con alerta </t>
    </r>
    <r>
      <rPr>
        <b/>
        <sz val="8"/>
        <rFont val="Tahoma"/>
        <family val="2"/>
      </rPr>
      <t>"Incumplida"</t>
    </r>
    <r>
      <rPr>
        <sz val="8"/>
        <rFont val="Tahoma"/>
        <family val="2"/>
      </rPr>
      <t xml:space="preserve"> y se recomienda al área adelantar las actividades pendientes que permitan dar cabal cumplimiento a lo formulado en el plan. </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</si>
  <si>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viene adelantando la revisión, modificación y actualización de los procedimientos, de igual manera el 27 de agosto se adelantó una mesa de acompañamiento sobre identificación de actividades y puntos de control de los procedimientos. Teniendo en cuenta lo anterior, así como la fecha de terminación establecida se califica la acción con alerta </t>
    </r>
    <r>
      <rPr>
        <b/>
        <sz val="8"/>
        <rFont val="Tahoma"/>
        <family val="2"/>
      </rPr>
      <t xml:space="preserve">"Incumplida" </t>
    </r>
    <r>
      <rPr>
        <sz val="8"/>
        <rFont val="Tahoma"/>
        <family val="2"/>
      </rPr>
      <t>y se recomienda al área adelantar la solicitud de modificación sobre la fecha de terminación en caso de considerarse pertinente,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</si>
  <si>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sin embargo, se procede a la verificación de los soportes remitidos evidenciando que posterior a la aprobación del PINAR el 29 de abril en CIGD, se realizó la actualización en la intranet en julio de 2021 y socializada vía comunicado interno del 9 de agosto de 2021; a pesar de lo indicado, no se han adelantado seguimientos al Plan de conformidad con lo formulado en las actividades. 
Teniendo en cuenta lo anterior, se tienen en cuenta los avances; sin embargo, de conformidad con la fecha de terminación de la acción se califica con alerta </t>
    </r>
    <r>
      <rPr>
        <b/>
        <sz val="8"/>
        <rFont val="Tahoma"/>
        <family val="2"/>
      </rPr>
      <t>"Incumplida"</t>
    </r>
    <r>
      <rPr>
        <sz val="8"/>
        <rFont val="Tahoma"/>
        <family val="2"/>
      </rPr>
      <t xml:space="preserve"> y se reitera la recomendación de adelantar las acciones correspondientes para dar cabal cumplimiento a lo establecido, así como adelantar la solicitud de modificación sobre la fecha de terminación en caso de considerarse pertinente,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</si>
  <si>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Reporte G. Documental: </t>
    </r>
    <r>
      <rPr>
        <sz val="8"/>
        <rFont val="Tahoma"/>
        <family val="2"/>
      </rPr>
      <t xml:space="preserve">Se realiza informe con fotos de  biodeterioro en las áreas misionales.
</t>
    </r>
    <r>
      <rPr>
        <b/>
        <sz val="8"/>
        <rFont val="Tahoma"/>
        <family val="2"/>
      </rPr>
      <t xml:space="preserve">Análisis OCI: </t>
    </r>
    <r>
      <rPr>
        <sz val="8"/>
        <rFont val="Tahoma"/>
        <family val="2"/>
      </rPr>
      <t xml:space="preserve">Verificados los soportes remitidos por el área se observa un documento en Word </t>
    </r>
    <r>
      <rPr>
        <i/>
        <sz val="8"/>
        <rFont val="Tahoma"/>
        <family val="2"/>
      </rPr>
      <t>"Informe Biodeterioro"</t>
    </r>
    <r>
      <rPr>
        <sz val="8"/>
        <rFont val="Tahoma"/>
        <family val="2"/>
      </rPr>
      <t xml:space="preserve"> sin los elementos requeridos para presentación de soportes mencionados en la Circular Interna No.024 de 2020, así como tampoco se observa la presentación de estos a los responsables de custodia de los archivos físicos,  de manera que tengan conocimiento de las acciones correctivas que deben adelantarse con el fin de evitar la pérdida de documentación por moho u otros que puedan afectar los expedientes almacenados en las instalaciones de Capital. 
Teniendo en cuenta lo anterior, se mantiene la calificación con alerta </t>
    </r>
    <r>
      <rPr>
        <b/>
        <sz val="8"/>
        <rFont val="Tahoma"/>
        <family val="2"/>
      </rPr>
      <t>"Incumplida"</t>
    </r>
    <r>
      <rPr>
        <sz val="8"/>
        <rFont val="Tahoma"/>
        <family val="2"/>
      </rPr>
      <t xml:space="preserve"> y se recomienda adelantar los ajustes necesarios a los informes construidos.</t>
    </r>
  </si>
  <si>
    <r>
      <rPr>
        <b/>
        <sz val="8"/>
        <rFont val="Tahoma"/>
        <family val="2"/>
      </rPr>
      <t>Análisis OCI:</t>
    </r>
    <r>
      <rPr>
        <sz val="8"/>
        <rFont val="Tahoma"/>
        <family val="2"/>
      </rPr>
      <t xml:space="preserve"> El área no adelantó reporte de avances sobre la ejecución de las actividades; sin embargo, se procede a la verificación de los soportes remitidos, observando que no se adelantó la modificación del documento entregado en formato Word "Informe biodeterioro", así como tampoco se evidencia que se haya adelantado su socialización a las áreas involucradas en el seguimiento adelantado por el área de gestión documental. 
Teniendo en cuenta lo anterior, así como las fechas establecidas para ejecución se mantiene la calificación con alerta </t>
    </r>
    <r>
      <rPr>
        <b/>
        <sz val="8"/>
        <rFont val="Tahoma"/>
        <family val="2"/>
      </rPr>
      <t>"Incumplida"</t>
    </r>
    <r>
      <rPr>
        <sz val="8"/>
        <rFont val="Tahoma"/>
        <family val="2"/>
      </rPr>
      <t xml:space="preserve"> y se reitera la recomendación de dar cumplimiento a lo formulado y adelantar el reporte correspondiente a los avances adelantados con sus respectivos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t>
    </r>
  </si>
  <si>
    <r>
      <rPr>
        <b/>
        <sz val="8"/>
        <rFont val="Tahoma"/>
        <family val="2"/>
      </rPr>
      <t>Análisis OCI:</t>
    </r>
    <r>
      <rPr>
        <sz val="8"/>
        <rFont val="Tahoma"/>
        <family val="2"/>
      </rPr>
      <t xml:space="preserve"> No se adelantó reporte de avances y soportes sobre las acciones formuladas por el área, frente a lo cual se recomienda adelantar las actividades pendientes que permitan dar cabal cumplimiento a lo determinado. 
Teniendo en cuenta lo anterior, se califica con alerta </t>
    </r>
    <r>
      <rPr>
        <b/>
        <sz val="8"/>
        <rFont val="Tahoma"/>
        <family val="2"/>
      </rPr>
      <t xml:space="preserve">"Incumplida" </t>
    </r>
    <r>
      <rPr>
        <sz val="8"/>
        <rFont val="Tahoma"/>
        <family val="2"/>
      </rPr>
      <t>y se recomienda al área adelantar la verificación del estado de acciones remitido por la Oficina de Control Interno al finalizar cada seguimiento, así como lo revisado en las mesas de trabajo adelantadas con acompañamiento de la OCI que le permitan al área entregar los reportes de los avances de las acciones durante los seguimientos realizados por la Oficina de Control Interno.</t>
    </r>
  </si>
  <si>
    <r>
      <t xml:space="preserve">Análisis OCI: </t>
    </r>
    <r>
      <rPr>
        <sz val="8"/>
        <rFont val="Tahoma"/>
        <family val="2"/>
      </rPr>
      <t xml:space="preserve">Si bien el área no adelantó el reporte de avances sobre la ejecución de las acciones formuladas en el plan de mejoramiento, se observa el soporte de las capacitaciones sobre el diligenciamiento del FUID en mayo y junio de 2021 por parte del equipo de Gestión Documental; sin embargo, no se evidencian los soportes del seguimiento adelantado al diligenciamiento del FUID por parte de las áreas misionales de conformidad con lo programado en el plan. 
Teniendo en cuenta lo anterior, así como la fecha de terminación establecida se mantiene la calificación de la acción con alerta </t>
    </r>
    <r>
      <rPr>
        <b/>
        <sz val="8"/>
        <rFont val="Tahoma"/>
        <family val="2"/>
      </rPr>
      <t>"Incumplida"</t>
    </r>
    <r>
      <rPr>
        <sz val="8"/>
        <rFont val="Tahoma"/>
        <family val="2"/>
      </rPr>
      <t xml:space="preserve"> y se reitera la recomendación de dar cumplimiento a lo formulado y adelantar el reporte correspondiente a los avances adelantados con sus respectivos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t>
    </r>
  </si>
  <si>
    <r>
      <rPr>
        <b/>
        <sz val="8"/>
        <rFont val="Tahoma"/>
        <family val="2"/>
      </rPr>
      <t xml:space="preserve">Reporte Técnica: </t>
    </r>
    <r>
      <rPr>
        <sz val="8"/>
        <rFont val="Tahoma"/>
        <family val="2"/>
      </rPr>
      <t xml:space="preserve">De acuerdo a las observaciones realizadas se realiza el diligenciamiento de todos los campos en el reporte de la primera jornada de mantenimiento realizada en el mes de marzo.
</t>
    </r>
    <r>
      <rPr>
        <b/>
        <sz val="8"/>
        <rFont val="Tahoma"/>
        <family val="2"/>
      </rPr>
      <t xml:space="preserve">Análisis OCI: </t>
    </r>
    <r>
      <rPr>
        <sz val="8"/>
        <rFont val="Tahoma"/>
        <family val="2"/>
      </rPr>
      <t>Se mantiene lo informado en el anterior seguimiento y la misma calificación pues se encontró nuevamente la debilidad en el reporte al no estar completa la información  en el caso del cerro Manjuy pues se observan diferencias de equipos entre cronograma y formatos de hojas de vida. Calificación "</t>
    </r>
    <r>
      <rPr>
        <b/>
        <sz val="8"/>
        <rFont val="Tahoma"/>
        <family val="2"/>
      </rPr>
      <t xml:space="preserve">terminada extemporánea" </t>
    </r>
    <r>
      <rPr>
        <sz val="8"/>
        <rFont val="Tahoma"/>
        <family val="2"/>
      </rPr>
      <t>estado "</t>
    </r>
    <r>
      <rPr>
        <b/>
        <sz val="8"/>
        <rFont val="Tahoma"/>
        <family val="2"/>
      </rPr>
      <t xml:space="preserve">abierta" </t>
    </r>
    <r>
      <rPr>
        <sz val="8"/>
        <rFont val="Tahoma"/>
        <family val="2"/>
      </rPr>
      <t xml:space="preserve"> hasta que se verifique la diferencia de información entre el cronograma y hoja de vida de los equipos ubicados en el cerro Manjui</t>
    </r>
  </si>
  <si>
    <r>
      <rPr>
        <b/>
        <sz val="8"/>
        <color rgb="FF000000"/>
        <rFont val="Tahoma"/>
        <family val="2"/>
      </rPr>
      <t xml:space="preserve">Reporte Técnica: </t>
    </r>
    <r>
      <rPr>
        <sz val="8"/>
        <color rgb="FF000000"/>
        <rFont val="Tahoma"/>
        <family val="2"/>
      </rPr>
      <t xml:space="preserve">Durante el segundo cuatrimestre el área técnica llevó a cabo la 2da jornada de mantenimientos preventivos. La coordinación realizó seguimiento de manera oportuna para el cumplimiento del mismo, se revisó la totalidad de las hojas de vida y se dio retroalimentación al equipo de trabajo sobre las acciones pendientes de finalización; posterior a ello se realiza nuevo seguimiento y se da visto bueno sobre los mantenimientos ejecutados.
</t>
    </r>
    <r>
      <rPr>
        <b/>
        <sz val="8"/>
        <color rgb="FF000000"/>
        <rFont val="Tahoma"/>
        <family val="2"/>
      </rPr>
      <t xml:space="preserve">Análisis OCI: </t>
    </r>
    <r>
      <rPr>
        <sz val="8"/>
        <color rgb="FF000000"/>
        <rFont val="Tahoma"/>
        <family val="2"/>
      </rPr>
      <t>Se reviso la corrección de lo observado en el anterior seguimiento. De igual manera se evidencio que los soportes corresponden al reporte. Por tal motivo se avisa del cumplimiento de la actividades propuesta y por ende de la acción formulada. Se califica "</t>
    </r>
    <r>
      <rPr>
        <b/>
        <sz val="8"/>
        <color rgb="FF000000"/>
        <rFont val="Tahoma"/>
        <family val="2"/>
      </rPr>
      <t xml:space="preserve">terminada extemporánea" </t>
    </r>
    <r>
      <rPr>
        <sz val="8"/>
        <color rgb="FF000000"/>
        <rFont val="Tahoma"/>
        <family val="2"/>
      </rPr>
      <t>quedando en estado "</t>
    </r>
    <r>
      <rPr>
        <b/>
        <sz val="8"/>
        <color rgb="FF000000"/>
        <rFont val="Tahoma"/>
        <family val="2"/>
      </rPr>
      <t>cerrada"</t>
    </r>
  </si>
  <si>
    <r>
      <rPr>
        <b/>
        <sz val="8"/>
        <rFont val="Tahoma"/>
        <family val="2"/>
      </rPr>
      <t xml:space="preserve">Reporte Sub. Financiera: </t>
    </r>
    <r>
      <rPr>
        <sz val="8"/>
        <rFont val="Tahoma"/>
        <family val="2"/>
      </rPr>
      <t xml:space="preserve">No ha podido concretar una reunión con el área operativa para determinar la metodología del reporte de información para el reconocimiento de los derechos patrimoniales.
</t>
    </r>
    <r>
      <rPr>
        <b/>
        <sz val="8"/>
        <rFont val="Tahoma"/>
        <family val="2"/>
      </rPr>
      <t xml:space="preserve">Análisis OCI: </t>
    </r>
    <r>
      <rPr>
        <sz val="8"/>
        <rFont val="Tahoma"/>
        <family val="2"/>
      </rPr>
      <t>No se puede evidenciar avances para esta acción. Y tampoco se observan las causas por las cuales no se ha podido concretar la reunión con la Dirección Operativa. Se recomienda a la Subdirección avanzar con las actividades propuestas, teniendo en cuenta que ya venció el plazo definido para su ejecución. Por lo anterior, se mantiene la calificación como</t>
    </r>
    <r>
      <rPr>
        <b/>
        <sz val="8"/>
        <rFont val="Tahoma"/>
        <family val="2"/>
      </rPr>
      <t xml:space="preserve"> "Incumplida"</t>
    </r>
    <r>
      <rPr>
        <sz val="8"/>
        <rFont val="Tahoma"/>
        <family val="2"/>
      </rPr>
      <t xml:space="preserve">. </t>
    </r>
  </si>
  <si>
    <r>
      <rPr>
        <b/>
        <sz val="8"/>
        <rFont val="Tahoma"/>
        <family val="2"/>
      </rPr>
      <t xml:space="preserve">Reporte Sub. Financiera: </t>
    </r>
    <r>
      <rPr>
        <sz val="8"/>
        <rFont val="Tahoma"/>
        <family val="2"/>
      </rPr>
      <t xml:space="preserve">Se agendo una reunión con el Director Operativo y el área técnica para el día 15 de septiembre de 2021. 
</t>
    </r>
    <r>
      <rPr>
        <b/>
        <sz val="8"/>
        <rFont val="Tahoma"/>
        <family val="2"/>
      </rPr>
      <t xml:space="preserve">Análisis OCI: </t>
    </r>
    <r>
      <rPr>
        <sz val="8"/>
        <rFont val="Tahoma"/>
        <family val="2"/>
      </rPr>
      <t xml:space="preserve">Se evidencia citación referida. Se recomienda a la Subdirección avanzar con las actividades propuestas, teniendo en cuenta que ya venció el plazo definido para su ejecución y ha pasado más de 1 año de la formulación de la misma, sin evidenciar avance. Por lo anterior, se califica como </t>
    </r>
    <r>
      <rPr>
        <b/>
        <sz val="8"/>
        <rFont val="Tahoma"/>
        <family val="2"/>
      </rPr>
      <t>"En proceso"</t>
    </r>
    <r>
      <rPr>
        <sz val="8"/>
        <rFont val="Tahoma"/>
        <family val="2"/>
      </rPr>
      <t xml:space="preserve">. </t>
    </r>
  </si>
  <si>
    <r>
      <rPr>
        <b/>
        <sz val="8"/>
        <rFont val="Tahoma"/>
        <family val="2"/>
      </rPr>
      <t xml:space="preserve">Reporte Sub. Financiera: </t>
    </r>
    <r>
      <rPr>
        <sz val="8"/>
        <rFont val="Tahoma"/>
        <family val="2"/>
      </rPr>
      <t xml:space="preserve">Para la vigencia 2019 no se realizó ningún cambio en el catalogo de cuentas de la entidad. Sin embargo, se esta en constante revisión en la página de la CGN verificando las actualizaciones aplicadas al área contable.
</t>
    </r>
    <r>
      <rPr>
        <b/>
        <sz val="8"/>
        <rFont val="Tahoma"/>
        <family val="2"/>
      </rPr>
      <t xml:space="preserve">
Análisis OCI: </t>
    </r>
    <r>
      <rPr>
        <sz val="8"/>
        <rFont val="Tahoma"/>
        <family val="2"/>
      </rPr>
      <t xml:space="preserve">La Subdirección Financiera no reportó los mismos soportes que remitió para evidenciar el cumplimiento de la acción No. Solicitud 263 (asignado por Control Interno) ya que tiene las mismas acciones de mejora formuladas. Teniendo en cuenta esto, se evidencian dos correos de las fechas referidas en los soportes (Tercer cuatrimestre 2020, que no se reportó dentro de este y primero del 2021). Uno de socialización de actualizaciones emitidas por la CGN (noviembre 2020) y otro con modificaciones de las cuentas (abril 2021). Igualmente, considerando que, el plazo de la acción ya finalizó y no se remitieron soportes de revisión mensual (de abril a diciembre de 2020) de las actualizaciones en la página de la CGN y que, se encuentra en proceso la definición de las acciones de mejora frente a esta misma observación procedente del Informe Anual de Control Interno Contable - Vigencia 2020, se califica como </t>
    </r>
    <r>
      <rPr>
        <b/>
        <sz val="8"/>
        <rFont val="Tahoma"/>
        <family val="2"/>
      </rPr>
      <t xml:space="preserve">"Terminada extemporánea". </t>
    </r>
  </si>
  <si>
    <r>
      <rPr>
        <b/>
        <sz val="8"/>
        <rFont val="Tahoma"/>
        <family val="2"/>
      </rPr>
      <t xml:space="preserve">Reporte Sub. Financiera: </t>
    </r>
    <r>
      <rPr>
        <sz val="8"/>
        <rFont val="Tahoma"/>
        <family val="2"/>
      </rPr>
      <t xml:space="preserve">El contador de la Entidad ha realizado las reclasificaciones y actualizaciones pertinentes al Catalogo de cuentas de acuerdo a la estipulado por la CGN 
</t>
    </r>
    <r>
      <rPr>
        <b/>
        <sz val="8"/>
        <rFont val="Tahoma"/>
        <family val="2"/>
      </rPr>
      <t xml:space="preserve">
Análisis OCI: </t>
    </r>
    <r>
      <rPr>
        <sz val="8"/>
        <rFont val="Tahoma"/>
        <family val="2"/>
      </rPr>
      <t xml:space="preserve">La Subdirección Financiera remitió el Catálogo de Cuentas del Canal que junto a los dos correos de las fechas referidas en los soportes (Tercer cuatrimestre 2020, que no se reportó dentro de este y primero del 2021), se califica como </t>
    </r>
    <r>
      <rPr>
        <b/>
        <sz val="8"/>
        <rFont val="Tahoma"/>
        <family val="2"/>
      </rPr>
      <t xml:space="preserve">"Terminada extemporánea". </t>
    </r>
  </si>
  <si>
    <r>
      <rPr>
        <b/>
        <sz val="8"/>
        <rFont val="Tahoma"/>
        <family val="2"/>
      </rPr>
      <t>Reporte Sub. Financiera:</t>
    </r>
    <r>
      <rPr>
        <sz val="8"/>
        <rFont val="Tahoma"/>
        <family val="2"/>
      </rPr>
      <t xml:space="preserve"> Las conciliaciones se encuentran debidamente firmadas en físico de la vigencia 2019. Para la vigencia 2020 y 2021 están se están archivando de manera virtual con las firmas correspondientes.
</t>
    </r>
    <r>
      <rPr>
        <b/>
        <sz val="8"/>
        <rFont val="Tahoma"/>
        <family val="2"/>
      </rPr>
      <t>Análisis OCI:</t>
    </r>
    <r>
      <rPr>
        <sz val="8"/>
        <rFont val="Tahoma"/>
        <family val="2"/>
      </rPr>
      <t xml:space="preserve"> No se puede evidenciar avances para esta acción, teniendo en cuenta que no se remiten soportes y que el reporte realizado por la Subdirección Financiera, no corresponde con la acción de mejora definida, la cual se relaciona con el procedimiento "Estados Financieros". Se insta a la Subdirección Financiera, a  reportar avances y soportes de la acción de mejora. Tener en cuenta que el plazo definido para las actividades propuestas ya venció. Por lo anterior, se califica con alerta </t>
    </r>
    <r>
      <rPr>
        <b/>
        <sz val="8"/>
        <rFont val="Tahoma"/>
        <family val="2"/>
      </rPr>
      <t>"Incumplida"</t>
    </r>
    <r>
      <rPr>
        <sz val="8"/>
        <rFont val="Tahoma"/>
        <family val="2"/>
      </rPr>
      <t>.</t>
    </r>
  </si>
  <si>
    <r>
      <rPr>
        <b/>
        <sz val="8"/>
        <rFont val="Tahoma"/>
        <family val="2"/>
      </rPr>
      <t>Reporte Sub. Financiera:</t>
    </r>
    <r>
      <rPr>
        <sz val="8"/>
        <rFont val="Tahoma"/>
        <family val="2"/>
      </rPr>
      <t xml:space="preserve"> Se adjuntas conciliaciones bancarias correspondiente al año 2020 y año 2021 de Enero a Julio, las conciliaciones correspondientes al mes de agosto se encuentran en proceso de elaboración. 
</t>
    </r>
    <r>
      <rPr>
        <b/>
        <sz val="8"/>
        <rFont val="Tahoma"/>
        <family val="2"/>
      </rPr>
      <t>Análisis OCI:</t>
    </r>
    <r>
      <rPr>
        <sz val="8"/>
        <rFont val="Tahoma"/>
        <family val="2"/>
      </rPr>
      <t xml:space="preserve"> Teniendo en cuenta que se remiten soportes que no corresponden a la acción de mejora definida, la cual se relaciona con la actualización del procedimiento "Estados Financieros" en el que se incluya el punto de control definido y su respectiva socialización. Se insta a la Subdirección Financiera, a  reportar avances y soportes de la acción de mejora. Tener en cuenta que el plazo definido para las actividades propuestas ya venció. Por lo anterior, se continúa calificando como </t>
    </r>
    <r>
      <rPr>
        <b/>
        <sz val="8"/>
        <rFont val="Tahoma"/>
        <family val="2"/>
      </rPr>
      <t>"Incumplida"</t>
    </r>
    <r>
      <rPr>
        <sz val="8"/>
        <rFont val="Tahoma"/>
        <family val="2"/>
      </rPr>
      <t>.</t>
    </r>
  </si>
  <si>
    <r>
      <rPr>
        <b/>
        <sz val="8"/>
        <rFont val="Tahoma"/>
        <family val="2"/>
      </rPr>
      <t>Reporte Sub. Financiera:</t>
    </r>
    <r>
      <rPr>
        <sz val="8"/>
        <rFont val="Tahoma"/>
        <family val="2"/>
      </rPr>
      <t xml:space="preserve"> Se solicito al área de planeación la ultima versión del procedimiento de Estados Financieros para dar inicio a la revisión y de ser el caso realizar los ajustes correspondientes.
</t>
    </r>
    <r>
      <rPr>
        <b/>
        <sz val="8"/>
        <rFont val="Tahoma"/>
        <family val="2"/>
      </rPr>
      <t>Análisis OCI:</t>
    </r>
    <r>
      <rPr>
        <sz val="8"/>
        <rFont val="Tahoma"/>
        <family val="2"/>
      </rPr>
      <t xml:space="preserve"> No se puede evidenciar avances para esta acción, teniendo en cuenta que la Subdirección Financiera, no remitió soportes para el primer cuatrimestre de la vigencia. Por lo anterior, se continúa calificando como </t>
    </r>
    <r>
      <rPr>
        <b/>
        <sz val="8"/>
        <rFont val="Tahoma"/>
        <family val="2"/>
      </rPr>
      <t>"Sin iniciar"</t>
    </r>
    <r>
      <rPr>
        <sz val="8"/>
        <rFont val="Tahoma"/>
        <family val="2"/>
      </rPr>
      <t xml:space="preserve">. </t>
    </r>
  </si>
  <si>
    <r>
      <rPr>
        <b/>
        <sz val="8"/>
        <rFont val="Tahoma"/>
        <family val="2"/>
      </rPr>
      <t>Análisis OCI:</t>
    </r>
    <r>
      <rPr>
        <sz val="8"/>
        <rFont val="Tahoma"/>
        <family val="2"/>
      </rPr>
      <t xml:space="preserve"> No se puede evidenciar avance para esta acción, teniendo en cuenta que la Subdirección Financiera, no remitió soportes para el primer y segundo cuatrimestre de la vigencia. Por lo anterior, se continúa calificando como </t>
    </r>
    <r>
      <rPr>
        <b/>
        <sz val="8"/>
        <rFont val="Tahoma"/>
        <family val="2"/>
      </rPr>
      <t>"Incumplida"</t>
    </r>
    <r>
      <rPr>
        <sz val="8"/>
        <rFont val="Tahoma"/>
        <family val="2"/>
      </rPr>
      <t xml:space="preserve">. </t>
    </r>
  </si>
  <si>
    <r>
      <rPr>
        <b/>
        <sz val="8"/>
        <rFont val="Tahoma"/>
        <family val="2"/>
      </rPr>
      <t>Reporte Sub. Financiera:</t>
    </r>
    <r>
      <rPr>
        <sz val="8"/>
        <rFont val="Tahoma"/>
        <family val="2"/>
      </rPr>
      <t xml:space="preserve"> Se solicito al área de planeación la ultima versión del procedimiento de Estados Financieros para dar inicio a la revisión y de ser el caso realizar los ajustes correspondientes.
</t>
    </r>
    <r>
      <rPr>
        <b/>
        <sz val="8"/>
        <rFont val="Tahoma"/>
        <family val="2"/>
      </rPr>
      <t>Análisis OCI:</t>
    </r>
    <r>
      <rPr>
        <sz val="8"/>
        <rFont val="Tahoma"/>
        <family val="2"/>
      </rPr>
      <t xml:space="preserve"> No se puede evidenciar avances para esta acción, teniendo en cuenta que la Subdirección Financiera, no remitió soportes para el primer cuatrimestre de la vigencia. Por lo anterior, se califica con alerta </t>
    </r>
    <r>
      <rPr>
        <b/>
        <sz val="8"/>
        <rFont val="Tahoma"/>
        <family val="2"/>
      </rPr>
      <t>"Incumplida".</t>
    </r>
  </si>
  <si>
    <r>
      <rPr>
        <b/>
        <sz val="8"/>
        <rFont val="Tahoma"/>
        <family val="2"/>
      </rPr>
      <t>Análisis OCI:</t>
    </r>
    <r>
      <rPr>
        <sz val="8"/>
        <rFont val="Tahoma"/>
        <family val="2"/>
      </rPr>
      <t xml:space="preserve"> No se puede evidenciar avance para esta acción, teniendo en cuenta que la Subdirección Financiera, no remitió soportes para el primer y segundo cuatrimestre de la vigencia. Por lo anterior, se califica con alerta </t>
    </r>
    <r>
      <rPr>
        <b/>
        <sz val="8"/>
        <rFont val="Tahoma"/>
        <family val="2"/>
      </rPr>
      <t>"Incumplida".</t>
    </r>
  </si>
  <si>
    <r>
      <rPr>
        <b/>
        <sz val="8"/>
        <rFont val="Tahoma"/>
        <family val="2"/>
      </rPr>
      <t xml:space="preserve">Reporte Sub. Financiera: </t>
    </r>
    <r>
      <rPr>
        <sz val="8"/>
        <rFont val="Tahoma"/>
        <family val="2"/>
      </rPr>
      <t xml:space="preserve">Se realizo socialización el 9 de abril de 2020, para analizar la viabilidad de abrir una cuenta para el reconocimiento de Coopserpark a los contratistas, concluyendo que de acuerdo a la factura emitida por el proveedor se hace necesario manera todo el saldo en la cuenta indicada. 
</t>
    </r>
    <r>
      <rPr>
        <b/>
        <sz val="8"/>
        <rFont val="Tahoma"/>
        <family val="2"/>
      </rPr>
      <t>Análisis OCI:</t>
    </r>
    <r>
      <rPr>
        <sz val="8"/>
        <rFont val="Tahoma"/>
        <family val="2"/>
      </rPr>
      <t xml:space="preserve"> De acuerdo con la acción planteada, no se observa coherencia entre ésta y el soporte remitido con el reporte de avance, toda vez que el manejo y procedimiento de registro en las cuentas contables del Canal, depende exclusivamente de la Subdirección Financiera. Por lo anterior, se recomienda revisar al interior del equipo, las directrices frente a la clasificación y registro de los descuentos efectuados a contratistas, como descuentos de nómina, cuenta 24240605 y eliminar las causas que dieron origen a esta observación.   </t>
    </r>
    <r>
      <rPr>
        <b/>
        <sz val="8"/>
        <rFont val="Tahoma"/>
        <family val="2"/>
      </rPr>
      <t xml:space="preserve">
</t>
    </r>
    <r>
      <rPr>
        <sz val="8"/>
        <rFont val="Tahoma"/>
        <family val="2"/>
      </rPr>
      <t>Por lo anterior, se califica como</t>
    </r>
    <r>
      <rPr>
        <b/>
        <sz val="8"/>
        <rFont val="Tahoma"/>
        <family val="2"/>
      </rPr>
      <t xml:space="preserve"> "Incumplida"</t>
    </r>
    <r>
      <rPr>
        <sz val="8"/>
        <rFont val="Tahoma"/>
        <family val="2"/>
      </rPr>
      <t xml:space="preserve">. </t>
    </r>
  </si>
  <si>
    <r>
      <rPr>
        <b/>
        <sz val="8"/>
        <rFont val="Tahoma"/>
        <family val="2"/>
      </rPr>
      <t xml:space="preserve">Reporte Sub. Financiera: </t>
    </r>
    <r>
      <rPr>
        <sz val="8"/>
        <rFont val="Tahoma"/>
        <family val="2"/>
      </rPr>
      <t xml:space="preserve">Se agendo una reunión con Recursos Humanos y el área jurídica para el día 20 de septiembre. 
</t>
    </r>
    <r>
      <rPr>
        <b/>
        <sz val="8"/>
        <rFont val="Tahoma"/>
        <family val="2"/>
      </rPr>
      <t>Análisis OCI:</t>
    </r>
    <r>
      <rPr>
        <sz val="8"/>
        <rFont val="Tahoma"/>
        <family val="2"/>
      </rPr>
      <t xml:space="preserve"> Se verifica citación a reunión, a través de Google Meet. De acuerdo con el avance remitido y el plazo fijado, se califica como</t>
    </r>
    <r>
      <rPr>
        <b/>
        <sz val="8"/>
        <rFont val="Tahoma"/>
        <family val="2"/>
      </rPr>
      <t xml:space="preserve"> "Incumplida"</t>
    </r>
    <r>
      <rPr>
        <sz val="8"/>
        <rFont val="Tahoma"/>
        <family val="2"/>
      </rPr>
      <t xml:space="preserve">. </t>
    </r>
  </si>
  <si>
    <r>
      <rPr>
        <b/>
        <sz val="8"/>
        <rFont val="Tahoma"/>
        <family val="2"/>
      </rPr>
      <t xml:space="preserve">Reporte Sub. Financiera: </t>
    </r>
    <r>
      <rPr>
        <sz val="8"/>
        <rFont val="Tahoma"/>
        <family val="2"/>
      </rPr>
      <t>El instructivo AGFF-CO-IN-004 se encuentra en proceso de actualización de acuerdo a los establecido en al resolución 441 del 26/12/2019 y la resolución 193 del 3 de diciembre de 2020 emitido por la CGN, sobre el reporte uniforme de las notas a la CGN.</t>
    </r>
    <r>
      <rPr>
        <b/>
        <sz val="8"/>
        <rFont val="Tahoma"/>
        <family val="2"/>
      </rPr>
      <t xml:space="preserve">
</t>
    </r>
    <r>
      <rPr>
        <sz val="8"/>
        <rFont val="Tahoma"/>
        <family val="2"/>
      </rPr>
      <t xml:space="preserve">
</t>
    </r>
    <r>
      <rPr>
        <b/>
        <sz val="8"/>
        <rFont val="Tahoma"/>
        <family val="2"/>
      </rPr>
      <t>Análisis OCI:</t>
    </r>
    <r>
      <rPr>
        <sz val="8"/>
        <rFont val="Tahoma"/>
        <family val="2"/>
      </rPr>
      <t xml:space="preserve"> No se pueden evidenciar avances para esta acción en este cuatrimestre, a pesar de estar incumplida desde el tercer cuatrimestre de 2020, de acuerdo con el plazo establecido por la Subdirección Financiera. Se recomienda tener en cuenta lo reportado en el Plan de mejoramiento institucional frente a esta acción, ya que es diferente. Si bien la elaboración de las notas con corte a 31 de diciembre de 2020, se realizó de acuerdo con lo establecido en la Resolución 193 de 2020 de la CGN, para la fecha de expedición de esta resolución (diciembre), el área no había elaborado el formato que definió en la acción de mejora y tampoco solicitó modificación del plazo o de la acción ante la Contraloría, como lo establece el procedimiento del ente de control. Por lo cual, es importante que se adelante la actividad, incorporando los lineamientos emitidos por la Contaduría General, en el proceso de Gestión Financiera y Facturación.</t>
    </r>
    <r>
      <rPr>
        <b/>
        <sz val="8"/>
        <rFont val="Tahoma"/>
        <family val="2"/>
      </rPr>
      <t xml:space="preserve">
</t>
    </r>
    <r>
      <rPr>
        <sz val="8"/>
        <rFont val="Tahoma"/>
        <family val="2"/>
      </rPr>
      <t>Por lo anterior, se continúa calificando como</t>
    </r>
    <r>
      <rPr>
        <b/>
        <sz val="8"/>
        <rFont val="Tahoma"/>
        <family val="2"/>
      </rPr>
      <t xml:space="preserve"> "Incumplida". </t>
    </r>
  </si>
  <si>
    <r>
      <rPr>
        <b/>
        <sz val="8"/>
        <rFont val="Tahoma"/>
        <family val="2"/>
      </rPr>
      <t xml:space="preserve">Reporte Sub. Financiera: </t>
    </r>
    <r>
      <rPr>
        <sz val="8"/>
        <rFont val="Tahoma"/>
        <family val="2"/>
      </rPr>
      <t xml:space="preserve">El instructivo se reviso y esta pendiente la articulación con lo estipulado en la resolución 441 de 2019.  </t>
    </r>
    <r>
      <rPr>
        <b/>
        <sz val="8"/>
        <rFont val="Tahoma"/>
        <family val="2"/>
      </rPr>
      <t xml:space="preserve">
</t>
    </r>
    <r>
      <rPr>
        <sz val="8"/>
        <rFont val="Tahoma"/>
        <family val="2"/>
      </rPr>
      <t xml:space="preserve">
</t>
    </r>
    <r>
      <rPr>
        <b/>
        <sz val="8"/>
        <rFont val="Tahoma"/>
        <family val="2"/>
      </rPr>
      <t>Análisis OCI:</t>
    </r>
    <r>
      <rPr>
        <sz val="8"/>
        <rFont val="Tahoma"/>
        <family val="2"/>
      </rPr>
      <t xml:space="preserve"> El formato proforma de notas esta en proceso de actualización teniendo en cuenta lo indicado por la CGN en la resolución 193 de 2020.  Sin embargo, las notas y revelaciones correspondientes al año 2020 fueron elaboradas con base a las plantillas sugeridas por la CGN.
Por lo anterior, se continúa calificando como</t>
    </r>
    <r>
      <rPr>
        <b/>
        <sz val="8"/>
        <rFont val="Tahoma"/>
        <family val="2"/>
      </rPr>
      <t xml:space="preserve"> "Incumplida". </t>
    </r>
  </si>
  <si>
    <r>
      <rPr>
        <b/>
        <sz val="8"/>
        <rFont val="Tahoma"/>
        <family val="2"/>
      </rPr>
      <t>Reporte T. Humano</t>
    </r>
    <r>
      <rPr>
        <sz val="8"/>
        <rFont val="Tahoma"/>
        <family val="2"/>
      </rPr>
      <t xml:space="preserve">: Las capacitaciones que se realizan están solicitadas en su mayoría por la propias áreas de acuerdo a sus necesidades. Este año el proveedor  esta realizando evaluaciones pre y post de cada sesión.                                         
                                                                                                                                                                                                                                                </t>
    </r>
    <r>
      <rPr>
        <b/>
        <sz val="8"/>
        <rFont val="Tahoma"/>
        <family val="2"/>
      </rPr>
      <t>Análisis OCI:</t>
    </r>
    <r>
      <rPr>
        <sz val="8"/>
        <rFont val="Tahoma"/>
        <family val="2"/>
      </rPr>
      <t xml:space="preserve"> Teniendo lo indicado por el área, se evidencia el soporte de la evaluación pre y post  de la capacitación realizada al área financiera en  el año 2021, ya que el indicador formulado  solo evaluaría las capacitaciones realizadas para esta área se califica como </t>
    </r>
    <r>
      <rPr>
        <b/>
        <sz val="8"/>
        <rFont val="Tahoma"/>
        <family val="2"/>
      </rPr>
      <t xml:space="preserve">"Terminada Extemporánea" </t>
    </r>
    <r>
      <rPr>
        <sz val="8"/>
        <rFont val="Tahoma"/>
        <family val="2"/>
      </rPr>
      <t>con estado</t>
    </r>
    <r>
      <rPr>
        <b/>
        <sz val="8"/>
        <rFont val="Tahoma"/>
        <family val="2"/>
      </rPr>
      <t xml:space="preserve"> "Abierta" </t>
    </r>
    <r>
      <rPr>
        <sz val="8"/>
        <rFont val="Tahoma"/>
        <family val="2"/>
      </rPr>
      <t xml:space="preserve">con el objetivo de verificar si se realizarán más capacitaciones al área financiera para esta vigencia, y donde se deben remitir las evaluaciones que permitan evidenciar el cumplimiento al objetivo de la capacitación. </t>
    </r>
  </si>
  <si>
    <r>
      <rPr>
        <b/>
        <sz val="8"/>
        <rFont val="Tahoma"/>
        <family val="2"/>
      </rPr>
      <t>Reporte T. Humano</t>
    </r>
    <r>
      <rPr>
        <sz val="8"/>
        <rFont val="Tahoma"/>
        <family val="2"/>
      </rPr>
      <t xml:space="preserve">: Se generan 3 sesiones de Capacitación dirigidas al área de financiera: Actualización Tributaria 2020 - Renta 2020 - Medios Magnéticos - Rete Fuente 2 sesiones, Responsabilidad Fiscal Garantías Contractuales, donde en cada una se realiza evolución de conocimientos pre, pos.                                        
                                                                                                                                                                  </t>
    </r>
    <r>
      <rPr>
        <b/>
        <sz val="8"/>
        <rFont val="Tahoma"/>
        <family val="2"/>
      </rPr>
      <t>Análisis OCI:</t>
    </r>
    <r>
      <rPr>
        <sz val="8"/>
        <rFont val="Tahoma"/>
        <family val="2"/>
      </rPr>
      <t xml:space="preserve"> Teniendo en cuenta lo indicado por el área, se evidencia el soporte de las evaluaciones de conocimientos pre y post realizadas durante las 3 capacitaciones dirigidas al área financiera durante el año 2021, ya que el indicador formulado  solo evaluaría el procedimiento de las capacitaciones realizadas para esta área se califica como </t>
    </r>
    <r>
      <rPr>
        <b/>
        <sz val="8"/>
        <rFont val="Tahoma"/>
        <family val="2"/>
      </rPr>
      <t xml:space="preserve">"Terminada Extemporánea" </t>
    </r>
    <r>
      <rPr>
        <sz val="8"/>
        <rFont val="Tahoma"/>
        <family val="2"/>
      </rPr>
      <t>con estado</t>
    </r>
    <r>
      <rPr>
        <b/>
        <sz val="8"/>
        <rFont val="Tahoma"/>
        <family val="2"/>
      </rPr>
      <t xml:space="preserve"> "Cerrada" </t>
    </r>
  </si>
  <si>
    <r>
      <rPr>
        <b/>
        <sz val="8"/>
        <rFont val="Tahoma"/>
        <family val="2"/>
      </rPr>
      <t xml:space="preserve">Reporte Técnica: </t>
    </r>
    <r>
      <rPr>
        <sz val="8"/>
        <rFont val="Tahoma"/>
        <family val="2"/>
      </rPr>
      <t xml:space="preserve">Por parte del área de sistemas realizaron reunión el día 12 de abril en la cual se abarco los siguientes temas:
 Problemas e inconsistencias en el traslado y movimiento de equipos que son administrados en conjunto con la técnica, así como el software licenciado e instalado.
 EL tema del manejo del software licenciado es un tema que corresponde directamente al área de sistemas en lo cual desde la coordinación técnica se siguen los lineamientos dados por sistemas.
</t>
    </r>
    <r>
      <rPr>
        <b/>
        <sz val="8"/>
        <rFont val="Tahoma"/>
        <family val="2"/>
      </rPr>
      <t xml:space="preserve">Reporte sistemas: </t>
    </r>
    <r>
      <rPr>
        <sz val="8"/>
        <rFont val="Tahoma"/>
        <family val="2"/>
      </rPr>
      <t xml:space="preserve">En el mes de abril se realizó reunión con el área de técnica para la revisión de traslados de equipos y licenciamiento de software entre ambas áreas.
Por otra parte, para el mes de marzo se reportó a control interno el inventario de software licenciado que se tiene instalado en la entidad.
</t>
    </r>
    <r>
      <rPr>
        <b/>
        <sz val="8"/>
        <rFont val="Tahoma"/>
        <family val="2"/>
      </rPr>
      <t xml:space="preserve">Análisis OCI: </t>
    </r>
    <r>
      <rPr>
        <sz val="8"/>
        <rFont val="Tahoma"/>
        <family val="2"/>
      </rPr>
      <t>La acción formulada cuenta con dos actividades. De los soportes remitidos por el área técnica solo se da cuenta de una parte de la primera actividad, es decir, una de las reuniones semestrales que se debieron dar durante la vigencia de la actividad (año 2020). De la segunda actividad no se tiene soporte. El área de sistemas reporto una acta de reunión pero la misma no fue aportado en el drive dispuesto para el cargue de la información. 
De acierto a la fecha programada y a que no se tiene mayor información o documentación, se califica con alerta "</t>
    </r>
    <r>
      <rPr>
        <b/>
        <sz val="8"/>
        <rFont val="Tahoma"/>
        <family val="2"/>
      </rPr>
      <t>incumplida"</t>
    </r>
  </si>
  <si>
    <r>
      <rPr>
        <b/>
        <sz val="8"/>
        <color rgb="FF000000"/>
        <rFont val="Tahoma"/>
        <family val="2"/>
      </rPr>
      <t xml:space="preserve">reporte  técnica: </t>
    </r>
    <r>
      <rPr>
        <sz val="8"/>
        <color rgb="FF000000"/>
        <rFont val="Tahoma"/>
        <family val="2"/>
      </rPr>
      <t xml:space="preserve">1. ACTA DE REUNIÓN_19.05.21_FIRMADA
 2. CMDB INVENTARIOS CC V12
</t>
    </r>
    <r>
      <rPr>
        <b/>
        <sz val="8"/>
        <color rgb="FF000000"/>
        <rFont val="Tahoma"/>
        <family val="2"/>
      </rPr>
      <t xml:space="preserve">Reporte sistemas: </t>
    </r>
    <r>
      <rPr>
        <sz val="8"/>
        <color rgb="FF000000"/>
        <rFont val="Tahoma"/>
        <family val="2"/>
      </rPr>
      <t>ACTA DE REUNIÓN_19.05.21
Inventario de software licenciado</t>
    </r>
  </si>
  <si>
    <r>
      <rPr>
        <b/>
        <sz val="8"/>
        <color rgb="FF000000"/>
        <rFont val="Tahoma"/>
        <family val="2"/>
      </rPr>
      <t xml:space="preserve">Reporte Técnica - Reporte Sistemas : </t>
    </r>
    <r>
      <rPr>
        <sz val="8"/>
        <color rgb="FF000000"/>
        <rFont val="Tahoma"/>
        <family val="2"/>
      </rPr>
      <t xml:space="preserve">1. En el mes de mayo el area de sistemas realizo una mesa de trabajo con el area técnica, en la cual se socializaron los lineamientos y buenas practicas para los traslados de los equipos y licenciamiento de software entre ambas áreas.
 2. Por parte del area de sistemas realizaron seguimiento y actualización al inventario de software licenciado que se tiene instalado en la entidad, esta actividad la realizan mensualmente 
</t>
    </r>
    <r>
      <rPr>
        <b/>
        <sz val="8"/>
        <color rgb="FF000000"/>
        <rFont val="Tahoma"/>
        <family val="2"/>
      </rPr>
      <t xml:space="preserve">Análisis OCI: </t>
    </r>
    <r>
      <rPr>
        <sz val="8"/>
        <color rgb="FF000000"/>
        <rFont val="Tahoma"/>
        <family val="2"/>
      </rPr>
      <t>De los documentos aportados se puede concluir que se adelanto otra reunión el día 19 de mayo de 2021 en adición a la del 12 de abril reportada en el anterior seguimiento. De similar manera se constato que la herramienta de seguimiento reportada da cuenta del inventario de software usado por la entidad. Se concluye que la acción se cumplió y se  califica "</t>
    </r>
    <r>
      <rPr>
        <b/>
        <sz val="8"/>
        <color rgb="FF000000"/>
        <rFont val="Tahoma"/>
        <family val="2"/>
      </rPr>
      <t xml:space="preserve">terminada extemporánea". </t>
    </r>
    <r>
      <rPr>
        <sz val="8"/>
        <color rgb="FF000000"/>
        <rFont val="Tahoma"/>
        <family val="2"/>
      </rPr>
      <t xml:space="preserve">Es importante tener en cuenta que las mesas de trabajo se deben y capacitaciones se deben realizar de manera semestral, con el fin de evitar la instalación de software que coloque en riesgo a la empresa por el uso del mismo sin los permisos pertinentes. 
</t>
    </r>
  </si>
  <si>
    <r>
      <rPr>
        <b/>
        <sz val="8"/>
        <color theme="1"/>
        <rFont val="Tahoma"/>
        <family val="2"/>
      </rPr>
      <t>¿Por qué se presentan variaciones tan significativas en el reporte de la ejecución presupuestal del proyecto 79?</t>
    </r>
    <r>
      <rPr>
        <sz val="8"/>
        <color theme="1"/>
        <rFont val="Tahoma"/>
        <family val="2"/>
      </rPr>
      <t xml:space="preserve">
El presupuesto se elabora antes del plan de inversiones y se desconoce el monto que asignará FonTIC, por ende se deja un estimado el cual  se ajustó en el transcurso de la vigencia 2019. 
</t>
    </r>
    <r>
      <rPr>
        <b/>
        <sz val="8"/>
        <color theme="1"/>
        <rFont val="Tahoma"/>
        <family val="2"/>
      </rPr>
      <t>¿Porqué se desconoce el monto de asignación presupuestal del FonTIC?</t>
    </r>
    <r>
      <rPr>
        <sz val="8"/>
        <color theme="1"/>
        <rFont val="Tahoma"/>
        <family val="2"/>
      </rPr>
      <t xml:space="preserve">
Los recursos son asignados durante la vigencia, esto dificulta realizar un ejercicio de planificación oportuno ya que se desconoce la asignación presupuestal de la entidad y no permite hacer la priorización de la adquisición de equipos por el grado de incertidumbre. 
</t>
    </r>
    <r>
      <rPr>
        <b/>
        <sz val="8"/>
        <color theme="1"/>
        <rFont val="Tahoma"/>
        <family val="2"/>
      </rPr>
      <t xml:space="preserve">¿Porqué no se cuenta con criterios adicionales para determinar la programación del presupuesto?
</t>
    </r>
    <r>
      <rPr>
        <sz val="8"/>
        <color theme="1"/>
        <rFont val="Tahoma"/>
        <family val="2"/>
      </rPr>
      <t xml:space="preserve">
La variación en la información asociada a la ejecución de los recursos es alta debido a la variación en las prioridades de la operación de la entidad.
   </t>
    </r>
  </si>
  <si>
    <r>
      <rPr>
        <b/>
        <sz val="8"/>
        <rFont val="Tahoma"/>
        <family val="2"/>
      </rPr>
      <t>Reporte Planeación:</t>
    </r>
    <r>
      <rPr>
        <sz val="8"/>
        <rFont val="Tahoma"/>
        <family val="2"/>
      </rPr>
      <t xml:space="preserve"> Se está construyendo el acta.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 xml:space="preserve">Se sugiere al área remitir los documentos pertinentes para la constancia del cumplimiento de las acciones y actividades, teniendo en cuenta que la acción se venció en diciembre del año 2020. </t>
    </r>
  </si>
  <si>
    <r>
      <rPr>
        <b/>
        <sz val="8"/>
        <rFont val="Tahoma"/>
        <family val="2"/>
      </rPr>
      <t>Reporte Planeación:</t>
    </r>
    <r>
      <rPr>
        <sz val="8"/>
        <rFont val="Tahoma"/>
        <family val="2"/>
      </rPr>
      <t xml:space="preserve"> Se cuenta con el acta de reunión realizada entre planeación y la dirección operativa el día 26 de mayo en el cual se atiende la acción establecidas de revisar la estructuración del anteproyecto. Se adjunta el soporte en la carpeta correspondiente.
</t>
    </r>
    <r>
      <rPr>
        <b/>
        <sz val="8"/>
        <rFont val="Tahoma"/>
        <family val="2"/>
      </rPr>
      <t xml:space="preserve">Análisis OCI: </t>
    </r>
    <r>
      <rPr>
        <sz val="8"/>
        <rFont val="Tahoma"/>
        <family val="2"/>
      </rPr>
      <t xml:space="preserve">Se verifica el acta de reunión enviada, la cual da soporte de la reunión entre Planeación y la Dirección Operativa el día 26/05/2021, donde se evaluaron las fuentes de financiación del proyecto 7505, y se propone incluir como inversión, en el anteproyecto de presupuesto, los recursos del rubro de operación destinados para la compra de infraestructura tecnológica y también la opción de destinar un porcentaje de los recursos aprobados en las resoluciones de asignación de recursos FUTIC al rubro de inversión. Estas dos propuestas serán remitidas al comité directivo para su discusión y análisis.
 Teniendo en cuenta lo anterior, se califica como </t>
    </r>
    <r>
      <rPr>
        <b/>
        <sz val="8"/>
        <rFont val="Tahoma"/>
        <family val="2"/>
      </rPr>
      <t xml:space="preserve">"Terminada Extemporánea" </t>
    </r>
    <r>
      <rPr>
        <sz val="8"/>
        <rFont val="Tahoma"/>
        <family val="2"/>
      </rPr>
      <t>con estado</t>
    </r>
    <r>
      <rPr>
        <b/>
        <sz val="8"/>
        <rFont val="Tahoma"/>
        <family val="2"/>
      </rPr>
      <t xml:space="preserve"> "Cerrada" </t>
    </r>
    <r>
      <rPr>
        <sz val="8"/>
        <rFont val="Tahoma"/>
        <family val="2"/>
      </rPr>
      <t>dando cumplimiento a la actividad propuesta.</t>
    </r>
  </si>
  <si>
    <r>
      <t xml:space="preserve">Situaciones generales, encontradas en los diferentes documentos del proceso Gestión de Recursos y Administración de la Información – Sistemas: 
</t>
    </r>
    <r>
      <rPr>
        <b/>
        <sz val="8"/>
        <color theme="1"/>
        <rFont val="Tahoma"/>
        <family val="2"/>
      </rPr>
      <t>a.</t>
    </r>
    <r>
      <rPr>
        <sz val="8"/>
        <color theme="1"/>
        <rFont val="Tahoma"/>
        <family val="2"/>
      </rPr>
      <t xml:space="preserve"> Se evidenciaron documentos que no cumplen en su encabezado con el logotipo o emblema oficial de Canal Capital, así mismo se evidencia que usan logos que hacen alusión a campañas anteriores de las alcaldías del Distrito Capital.
</t>
    </r>
    <r>
      <rPr>
        <b/>
        <sz val="8"/>
        <color theme="1"/>
        <rFont val="Tahoma"/>
        <family val="2"/>
      </rPr>
      <t>b.</t>
    </r>
    <r>
      <rPr>
        <sz val="8"/>
        <color theme="1"/>
        <rFont val="Tahoma"/>
        <family val="2"/>
      </rPr>
      <t xml:space="preserve"> Se evidenciaron documentos con debilidades en la actualización y establecimiento de normas aplicables vigentes.
</t>
    </r>
    <r>
      <rPr>
        <b/>
        <sz val="8"/>
        <color theme="1"/>
        <rFont val="Tahoma"/>
        <family val="2"/>
      </rPr>
      <t>c.</t>
    </r>
    <r>
      <rPr>
        <sz val="8"/>
        <color theme="1"/>
        <rFont val="Tahoma"/>
        <family val="2"/>
      </rPr>
      <t xml:space="preserve"> Se evidenciaron formatos que no se encuentran articulados al procedimiento de Soporte técnico.
</t>
    </r>
    <r>
      <rPr>
        <b/>
        <sz val="8"/>
        <color theme="1"/>
        <rFont val="Tahoma"/>
        <family val="2"/>
      </rPr>
      <t>d.</t>
    </r>
    <r>
      <rPr>
        <sz val="8"/>
        <color theme="1"/>
        <rFont val="Tahoma"/>
        <family val="2"/>
      </rPr>
      <t xml:space="preserve"> Se evidenciaron documentos que cuentan con debilidades en el establecimiento de puntos de control.
</t>
    </r>
    <r>
      <rPr>
        <b/>
        <sz val="8"/>
        <color theme="1"/>
        <rFont val="Tahoma"/>
        <family val="2"/>
      </rPr>
      <t>e.</t>
    </r>
    <r>
      <rPr>
        <sz val="8"/>
        <color theme="1"/>
        <rFont val="Tahoma"/>
        <family val="2"/>
      </rPr>
      <t xml:space="preserve"> Se observa la desactualización del documento AGRI-SI-PO-003 POLÍTICAS Y CONTROLES PARA LA CONSTRUCCIÓN DEL PETIC, VERSIÓN 1 frente a la deficiencia de lineamientos y controles de construcción del PETI y políticas asociadas.
</t>
    </r>
    <r>
      <rPr>
        <b/>
        <sz val="8"/>
        <color theme="1"/>
        <rFont val="Tahoma"/>
        <family val="2"/>
      </rPr>
      <t>f.</t>
    </r>
    <r>
      <rPr>
        <sz val="8"/>
        <color theme="1"/>
        <rFont val="Tahoma"/>
        <family val="2"/>
      </rPr>
      <t xml:space="preserve"> Se evidenció la desactualización del documento AGRI-SI-PD-014 COPIAS DE SEGURIDAD, VERSIÓN 8.
</t>
    </r>
    <r>
      <rPr>
        <b/>
        <sz val="8"/>
        <color theme="1"/>
        <rFont val="Tahoma"/>
        <family val="2"/>
      </rPr>
      <t xml:space="preserve">g. </t>
    </r>
    <r>
      <rPr>
        <sz val="8"/>
        <color theme="1"/>
        <rFont val="Tahoma"/>
        <family val="2"/>
      </rPr>
      <t xml:space="preserve">Se evidenciaron debilidades en el documento de CREACIÓN DE USUARIOS Y EXPEDICIÓN DE CARNÉ INSTITUCIONAL, AGRI-SI-PD-018, VERSIÓN 4.
</t>
    </r>
    <r>
      <rPr>
        <b/>
        <sz val="8"/>
        <color theme="1"/>
        <rFont val="Tahoma"/>
        <family val="2"/>
      </rPr>
      <t>h.</t>
    </r>
    <r>
      <rPr>
        <sz val="8"/>
        <color theme="1"/>
        <rFont val="Tahoma"/>
        <family val="2"/>
      </rPr>
      <t xml:space="preserve"> Se evidenció que ni el alcance ni la totalidad de las actividades descritas en el procedimiento SOPORTE TÉCNICO, se realizan tal y como se encuentran definidas, basados en: Diferencias entre alcance, insumos, descripción de actividad 1 y producto.</t>
    </r>
  </si>
  <si>
    <r>
      <rPr>
        <b/>
        <sz val="8"/>
        <color rgb="FF000000"/>
        <rFont val="Tahoma"/>
        <family val="2"/>
      </rPr>
      <t xml:space="preserve">
</t>
    </r>
    <r>
      <rPr>
        <sz val="8"/>
        <color rgb="FF000000"/>
        <rFont val="Tahoma"/>
        <family val="2"/>
      </rPr>
      <t>Revisar todos los procedimientos, formatos, planes, guías políticas y manuales que actualmente se encuentran publicados en la carpeta de sistemas, para realizar las modificaciones y actualizaciones correspondientes a la administración actual y las actividades realizadas.</t>
    </r>
  </si>
  <si>
    <r>
      <rPr>
        <b/>
        <sz val="8"/>
        <rFont val="Tahoma"/>
        <family val="2"/>
      </rPr>
      <t xml:space="preserve">Reporte Sistemas: </t>
    </r>
    <r>
      <rPr>
        <sz val="8"/>
        <rFont val="Tahoma"/>
        <family val="2"/>
      </rPr>
      <t xml:space="preserve">Para el periodo reportado, se actualizaron los siguientes documentos, los cuales fueron publicados en la carpeta de sistemas de la intranet:
•        AGRI-SI-PD-018 CREACIÓN DE USUARIOS Y EXPEDICIÓN DE CARNÉ INSTITUCIONAL
•        AGRI-SI-PD-017 SOPORTE TÉCNICO
•        AGRI-SI-PD-014 COPIAS DE SEGURIDAD
Lo anterior se actualiza acorde a la operación del área de sistemas.
</t>
    </r>
    <r>
      <rPr>
        <b/>
        <sz val="8"/>
        <rFont val="Tahoma"/>
        <family val="2"/>
      </rPr>
      <t xml:space="preserve">Análisis OCI: </t>
    </r>
    <r>
      <rPr>
        <sz val="8"/>
        <rFont val="Tahoma"/>
        <family val="2"/>
      </rPr>
      <t>Conforme al anterior seguimiento adelantado por la OCI y a lo reportado en esta ocasión por el área, se concluye que se ha revisado y actualizado 15 documentos de un total de 42. De acuerdo a la fecha programada para la terminación de la acción , se califica "</t>
    </r>
    <r>
      <rPr>
        <b/>
        <sz val="8"/>
        <rFont val="Tahoma"/>
        <family val="2"/>
      </rPr>
      <t xml:space="preserve">en proceso". </t>
    </r>
    <r>
      <rPr>
        <sz val="8"/>
        <rFont val="Tahoma"/>
        <family val="2"/>
      </rPr>
      <t xml:space="preserve"> 
</t>
    </r>
  </si>
  <si>
    <r>
      <rPr>
        <b/>
        <sz val="8"/>
        <color rgb="FF000000"/>
        <rFont val="Tahoma"/>
        <family val="2"/>
      </rPr>
      <t xml:space="preserve">Reporte Sistemas: </t>
    </r>
    <r>
      <rPr>
        <sz val="8"/>
        <color rgb="FF000000"/>
        <rFont val="Tahoma"/>
        <family val="2"/>
      </rPr>
      <t xml:space="preserve">Para el periodo reportado, se actualizaron los siguientes documentos, los cuales fueron publicados en la carpeta de sistemas de la intranet:
* AGRI-SI-GU-008 GUÍA DE ACCESO Y
SERVICIOS DE RED
* Se encuentra en proceso de actualización el manual AGRI-SI-MN-006 MANUAL DE POLÍTICAS 
COMPLEMENTARIAS DE SEGURIDAD DE LA INFORMACIÓN.
Lo anterior se actualizó acorde a la operación del área de sistemas.
</t>
    </r>
    <r>
      <rPr>
        <b/>
        <sz val="8"/>
        <color rgb="FF000000"/>
        <rFont val="Tahoma"/>
        <family val="2"/>
      </rPr>
      <t xml:space="preserve">Análisis OCI: </t>
    </r>
    <r>
      <rPr>
        <sz val="8"/>
        <color rgb="FF000000"/>
        <rFont val="Tahoma"/>
        <family val="2"/>
      </rPr>
      <t>De conformidad con la formulación la acción se encuentra vigente. Se ha adelantado el cumplimiento de la acción pero sigue pendiente actualizar documentos del proceso como el AGRI-SI-MN-006 MANUAL DE POLÍTICAS COMPLEMENTARIAS DE SEGURIDAD DE LA INFORMACIÓN. De acuerdo al anterior seguimiento, al corte de este se tiene 17 documentos actualizados de 42. De acuerdo a la fecha programada para la terminación de la acción , se califica "</t>
    </r>
    <r>
      <rPr>
        <b/>
        <sz val="8"/>
        <color rgb="FF000000"/>
        <rFont val="Tahoma"/>
        <family val="2"/>
      </rPr>
      <t>en proceso</t>
    </r>
    <r>
      <rPr>
        <sz val="8"/>
        <color rgb="FF000000"/>
        <rFont val="Tahoma"/>
        <family val="2"/>
      </rPr>
      <t xml:space="preserve">". </t>
    </r>
  </si>
  <si>
    <r>
      <rPr>
        <sz val="8"/>
        <color rgb="FF000000"/>
        <rFont val="Tahoma"/>
        <family val="2"/>
      </rPr>
      <t xml:space="preserve">Se evidenciaron debilidades en la definición de actividades y ejecución de estas, en algunos documentos del área, específicamente en cuanto a:
</t>
    </r>
    <r>
      <rPr>
        <b/>
        <sz val="8"/>
        <color rgb="FF000000"/>
        <rFont val="Tahoma"/>
        <family val="2"/>
      </rPr>
      <t xml:space="preserve">1. </t>
    </r>
    <r>
      <rPr>
        <sz val="8"/>
        <color rgb="FF000000"/>
        <rFont val="Tahoma"/>
        <family val="2"/>
      </rPr>
      <t xml:space="preserve">Definición y ejecución de actividades del documento AGRI-SI-MN-002 MANUAL DE USO DE RECURSOS TECNOLÓGICOS, VERSIÓN 1.
</t>
    </r>
    <r>
      <rPr>
        <b/>
        <sz val="8"/>
        <color rgb="FF000000"/>
        <rFont val="Tahoma"/>
        <family val="2"/>
      </rPr>
      <t xml:space="preserve">2. </t>
    </r>
    <r>
      <rPr>
        <sz val="8"/>
        <color rgb="FF000000"/>
        <rFont val="Tahoma"/>
        <family val="2"/>
      </rPr>
      <t>Establecimiento de roles y responsabilidades frente a las actividades de entrada y salida de equipos, planeación, implementación y evaluación de habilitadores transversales de la Política de Gobierno Digital.</t>
    </r>
  </si>
  <si>
    <r>
      <rPr>
        <b/>
        <sz val="8"/>
        <rFont val="Tahoma"/>
        <family val="2"/>
      </rPr>
      <t xml:space="preserve">Reporte Sistemas: </t>
    </r>
    <r>
      <rPr>
        <sz val="8"/>
        <rFont val="Tahoma"/>
        <family val="2"/>
      </rPr>
      <t xml:space="preserve">1. Durante el mes de abril, se actualizó el documento AGRI-SI-MN-002 MANUAL DE USO DE RECURSOS TECNOLÓGICOS, de acuerdo a la operación actual de los servicios tecnológicos.
2. Para el mes de mayo se tiene programado socializar la actualización del Manual de Uso de Recursos Tecnológicos a través de comunicaciones internas.
3. El Formato AGRI-SI-FT-037 CONTROL DE ENTRADA Y SALIDA DE EQUIPO fue actualizado e implementado de manera digital, debido a la modalidad de teletrabajo implementada en la entidad.
4. En el documento PETI 2021-2024 se definieron los roles y responsabilidades frente a las actividades en cuanto a equipos, planeación, implementación y evaluación de habilitadores transversales de la Política de Gobierno Digital.
</t>
    </r>
    <r>
      <rPr>
        <b/>
        <sz val="8"/>
        <rFont val="Tahoma"/>
        <family val="2"/>
      </rPr>
      <t xml:space="preserve">Análisis OC: </t>
    </r>
    <r>
      <rPr>
        <sz val="8"/>
        <rFont val="Tahoma"/>
        <family val="2"/>
      </rPr>
      <t>De acuerdo con lo reportado por el área, hace falta la socialización del manual para el primer semestre de la vigencia 2021. Se recuerda que la actividad plantea socialización semestral. Por lo anterior se califica "</t>
    </r>
    <r>
      <rPr>
        <b/>
        <sz val="8"/>
        <rFont val="Tahoma"/>
        <family val="2"/>
      </rPr>
      <t xml:space="preserve">en  proceso" </t>
    </r>
    <r>
      <rPr>
        <sz val="8"/>
        <rFont val="Tahoma"/>
        <family val="2"/>
      </rPr>
      <t>toda vez que el plazo de la acción va hasta el 31 de diciembre de 2021.</t>
    </r>
  </si>
  <si>
    <r>
      <rPr>
        <b/>
        <sz val="8"/>
        <color rgb="FF000000"/>
        <rFont val="Tahoma"/>
        <family val="2"/>
      </rPr>
      <t xml:space="preserve">Reporte Sistemas: </t>
    </r>
    <r>
      <rPr>
        <sz val="8"/>
        <color rgb="FF000000"/>
        <rFont val="Tahoma"/>
        <family val="2"/>
      </rPr>
      <t xml:space="preserve">1. Durante el mes de abril, se actualizó el documento AGRI-SI-MN-002 MANUAL DE USO DE RECURSOS TECNOLÓGICOS, de acuerdo a la operación actual de los servicios tecnológicos.
2. Para el mes de mayo se realizó la socialización del del Manual de Uso de Recursos Tecnológicos a través de comunicaciones internas de Capital.
3. El Formato AGRI-SI-FT-037 CONTROL DE ENTRADA Y SALIDA DE EQUIPO fue actualizado e implementado de manera digital, debido a la modalidad de teletrabajo implementada en la entidad.
4. En el documento PETI 2021-2024 se definieron los roles y responsabilidades frente a las actividades en cuanto a equipos, planeación, implementación y evaluación de habilitadores transversales de la Política de Gobierno Digital.
</t>
    </r>
    <r>
      <rPr>
        <b/>
        <sz val="8"/>
        <color rgb="FF000000"/>
        <rFont val="Tahoma"/>
        <family val="2"/>
      </rPr>
      <t xml:space="preserve">Análisis OCI: </t>
    </r>
    <r>
      <rPr>
        <sz val="8"/>
        <color rgb="FF000000"/>
        <rFont val="Tahoma"/>
        <family val="2"/>
      </rPr>
      <t>teniendo como marco de referencia lo avisado en el anterior seguimiento y viendo que se aporto el soporte de la socialización que estaba pendiente sobre el AGRI-SI-MN-002 MANUAL DE USO DE RECURSOS TECNOLÓGICOS, se avisa que se dio cumplimiento a la acción formulada. Se califica "</t>
    </r>
    <r>
      <rPr>
        <b/>
        <sz val="8"/>
        <color rgb="FF000000"/>
        <rFont val="Tahoma"/>
        <family val="2"/>
      </rPr>
      <t xml:space="preserve">terminada" </t>
    </r>
    <r>
      <rPr>
        <sz val="8"/>
        <color rgb="FF000000"/>
        <rFont val="Tahoma"/>
        <family val="2"/>
      </rPr>
      <t>y posteriormente se deja con estado "</t>
    </r>
    <r>
      <rPr>
        <b/>
        <sz val="8"/>
        <color rgb="FF000000"/>
        <rFont val="Tahoma"/>
        <family val="2"/>
      </rPr>
      <t>cerrada"</t>
    </r>
  </si>
  <si>
    <r>
      <rPr>
        <sz val="8"/>
        <color rgb="FF000000"/>
        <rFont val="Tahoma"/>
        <family val="2"/>
      </rPr>
      <t xml:space="preserve">Observaciones encontradas al revisar la medición de los indicadores de eficacia, formulados en el Plan de Acción para la vigencia 2019:
</t>
    </r>
    <r>
      <rPr>
        <b/>
        <sz val="8"/>
        <color rgb="FF000000"/>
        <rFont val="Tahoma"/>
        <family val="2"/>
      </rPr>
      <t>a.</t>
    </r>
    <r>
      <rPr>
        <sz val="8"/>
        <color rgb="FF000000"/>
        <rFont val="Tahoma"/>
        <family val="2"/>
      </rPr>
      <t xml:space="preserve"> “Brindar atención y respuesta oportuna al 100% de los requerimientos de servicios para sistemas de información mediante mesa de ayuda y sistema GLPI”, relacionadas en el indicador 30 “Servicios atendidos para los sistemas de Información (Mesa de ayuda y GLPI)”.
</t>
    </r>
    <r>
      <rPr>
        <b/>
        <sz val="8"/>
        <color rgb="FF000000"/>
        <rFont val="Tahoma"/>
        <family val="2"/>
      </rPr>
      <t>b.</t>
    </r>
    <r>
      <rPr>
        <sz val="8"/>
        <color rgb="FF000000"/>
        <rFont val="Tahoma"/>
        <family val="2"/>
      </rPr>
      <t xml:space="preserve"> Se evidenciaron deficiencias en la implementación de la Política de Fortalecimiento organizacional y simplificación de procesos, tercera dimensión del Modelo Integrado de Planeación y Gestión.
</t>
    </r>
    <r>
      <rPr>
        <b/>
        <sz val="8"/>
        <color rgb="FF000000"/>
        <rFont val="Tahoma"/>
        <family val="2"/>
      </rPr>
      <t xml:space="preserve">c. </t>
    </r>
    <r>
      <rPr>
        <sz val="8"/>
        <color rgb="FF000000"/>
        <rFont val="Tahoma"/>
        <family val="2"/>
      </rPr>
      <t xml:space="preserve">Se evidenció que frente a la ejecución de las actividades de mantenimiento preventivo y correctivo relacionadas en el indicador 32 "Medir el cumplimiento de actividades establecidas en el cronograma de mantenimiento preventivo de equipos de cómputo para la vigencia 2019" no se cuenta con los soportes de ejecución en el expediente contractual y otras debilidades del cronograma e inventario de software y hardware.
</t>
    </r>
    <r>
      <rPr>
        <b/>
        <sz val="8"/>
        <color rgb="FF000000"/>
        <rFont val="Tahoma"/>
        <family val="2"/>
      </rPr>
      <t xml:space="preserve">d. </t>
    </r>
    <r>
      <rPr>
        <sz val="8"/>
        <color rgb="FF000000"/>
        <rFont val="Tahoma"/>
        <family val="2"/>
      </rPr>
      <t xml:space="preserve">Inconsistencias en el inventario y debilidades en la ejecución de los  procedimientos establecidos por el área de Servicios Administrativos frente al manejo de los activos existentes y elementos sin placa. 
</t>
    </r>
    <r>
      <rPr>
        <b/>
        <sz val="8"/>
        <color rgb="FF000000"/>
        <rFont val="Tahoma"/>
        <family val="2"/>
      </rPr>
      <t>e.</t>
    </r>
    <r>
      <rPr>
        <sz val="8"/>
        <color rgb="FF000000"/>
        <rFont val="Tahoma"/>
        <family val="2"/>
      </rPr>
      <t xml:space="preserve"> Se identificaron inconsistencias en los reportes del indicador No. 33 "Ejecutar y desarrollar las actividades necesarias para dar cumplimiento del plan de T.I., para la vigencia 2019" entre el análisis trimestral y el documento PETI formulado para la vigencia 2019.</t>
    </r>
  </si>
  <si>
    <r>
      <t xml:space="preserve">Reporte Sistemas: </t>
    </r>
    <r>
      <rPr>
        <sz val="8"/>
        <rFont val="Tahoma"/>
        <family val="2"/>
      </rPr>
      <t xml:space="preserve"> a) Desde la vigencia del 2020 se implementó la solución tecnológica de soporte en la intranet de la entidad, la cual se ha venido utilizando para la gestión de los requerimientos e incidentes de soporte técnico. b) El avance de la acción es reportada por Planeación. c) Luego de la solicitud realizada a los proveedores, sobre realizar mejoras en la presentación de los informes de ejecución de los mantenimientos programados, estos han sido entregados con información más detallada de las actividades ejecutadas. d) El área de sistemas en la vigencia del 2020 informó a servicios administrativos sobre el movimiento respectivo en de inventarios, esto fue reportado en el último seguimiento del plan de mejoramiento, por otra parte, se encuentra pendiente la actividad de revisión física de los equipos del data center de la 26 y 69. e) En diciembre del 2020 se realizó la actualización del documento PETI 2021-2024, y se hizo el ajuste a la hoja de ruta con los proyectos planeados para ejecutar en las vigencias 2021-2024.
</t>
    </r>
    <r>
      <rPr>
        <b/>
        <sz val="8"/>
        <rFont val="Tahoma"/>
        <family val="2"/>
      </rPr>
      <t xml:space="preserve">Reporte S. Administrativos: </t>
    </r>
    <r>
      <rPr>
        <sz val="8"/>
        <rFont val="Tahoma"/>
        <family val="2"/>
      </rPr>
      <t xml:space="preserve">Dentro del procedimiento de traslado de bienes, las áreas autorizadas para realizar los movimientos de equipos deben informar al área de servicios administrativos sobre estas actividades, la cual, realiza la verificación física del movimiento y a su vez, aplicar la novedad en el sistema de inventarios. Dicho lo anterior, para el punto </t>
    </r>
    <r>
      <rPr>
        <b/>
        <sz val="8"/>
        <rFont val="Tahoma"/>
        <family val="2"/>
      </rPr>
      <t>D),</t>
    </r>
    <r>
      <rPr>
        <sz val="8"/>
        <rFont val="Tahoma"/>
        <family val="2"/>
      </rPr>
      <t xml:space="preserve"> el área de sistemas notificó por correo electrónico los movimientos de equipos que realizó entre los datacenter del canal, lo cual, se informó en el seguimiento realizado en el III cuatrimestre de 2020. Para 2021, el área de Servicios Administrativos realizará una toma física al inventario de los datacenter tanto de la sede principal como de la casa de la 69 con el fin de corroborar la información, verificar existencias, placas borrosas o caídas e informar a sistemas si llega a haber alguna novedad al respecto. Esta actividad se realizará en el II cuatrimestre del año.
</t>
    </r>
    <r>
      <rPr>
        <b/>
        <sz val="8"/>
        <rFont val="Tahoma"/>
        <family val="2"/>
      </rPr>
      <t>Reporte Planeación: b).</t>
    </r>
    <r>
      <rPr>
        <sz val="8"/>
        <rFont val="Tahoma"/>
        <family val="2"/>
      </rPr>
      <t xml:space="preserve"> El repositorio fue creado y están en uso por parte de los diferentes equipos de trabajo encargados de reportar los avances de Plan de Acción Institucional. En el mismo se solicitó a las áreas el cargue de los soportes relacionados con el seguimiento del primer trimestre de la vigencia.
</t>
    </r>
    <r>
      <rPr>
        <b/>
        <sz val="8"/>
        <rFont val="Tahoma"/>
        <family val="2"/>
      </rPr>
      <t>Análisis OCI:</t>
    </r>
    <r>
      <rPr>
        <sz val="8"/>
        <rFont val="Tahoma"/>
        <family val="2"/>
      </rPr>
      <t xml:space="preserve"> Según lo reportado por el área de planeación, se evidencia el cumplimiento del numeral B, donde se consolida un repositorio único para la para la recepción y almacenamiento de evidencias orientadas al reporte del plan de acción y el fortalecimiento organizacional. El  área de S. Administrativos reporta cumplimiento parcial de la actividad D, los soportes evidencian la  notificación de los movimientos de equipos entre los data center del canal y su actualización en el sistema, acción de la que se remitieron soportes en la verificación anterior, sin embargo, se requiere de la corroboración física y cambios de placas borrosas o en mal estado de los elementos ubicados en la casa de la calle 69, acción que se tiene programada realizar en el segundo cuatrimestre de 2021. 
Desde el reporte de sistemas se evidencia avance en las actividades formuladas. Se recuerda que la fecha de terminación de la acción es el 24 de agosto de este año. De igual manera se sugiere que para el cumplimiento de la actividad numero 3, se remita las comunicaciones de la supervisión del contrato donde se haga la precisión del reporte de información, así como tener en cuenta lo dicho en el anterior seguimiento.  Por lo anterior se califica</t>
    </r>
    <r>
      <rPr>
        <b/>
        <sz val="8"/>
        <rFont val="Tahoma"/>
        <family val="2"/>
      </rPr>
      <t xml:space="preserve"> "En proceso". </t>
    </r>
  </si>
  <si>
    <r>
      <rPr>
        <b/>
        <sz val="8"/>
        <color theme="1"/>
        <rFont val="Tahoma"/>
        <family val="2"/>
      </rPr>
      <t>Soportes planeación:</t>
    </r>
    <r>
      <rPr>
        <sz val="8"/>
        <color theme="1"/>
        <rFont val="Tahoma"/>
        <family val="2"/>
      </rPr>
      <t xml:space="preserve"> El repositorio de soportes del seguimiento al plan de acción se encuentra en la siguiente ruta:
Plan de acción (2021): https://drive.google.com/drive/u/0/folders/0ABuf5XXn1E2lUk9PVA
Plan de fortalecimiento (2021): https://drive.google.com/drive/u/0/folders/0APaChd5COJzcUk9PVA
Teniendo en cuenta que en lo que respecto a planeación la acción ya está cumplida agradecemos se califique como cumplida para este proceso.
</t>
    </r>
    <r>
      <rPr>
        <b/>
        <sz val="8"/>
        <color theme="1"/>
        <rFont val="Tahoma"/>
        <family val="2"/>
      </rPr>
      <t xml:space="preserve">Soportes S. Administrativos: </t>
    </r>
    <r>
      <rPr>
        <sz val="8"/>
        <color theme="1"/>
        <rFont val="Tahoma"/>
        <family val="2"/>
      </rPr>
      <t xml:space="preserve">Registro fotográfico verificación y plaquetización de equipos Datacenter Calle 69.
</t>
    </r>
    <r>
      <rPr>
        <b/>
        <sz val="8"/>
        <color theme="1"/>
        <rFont val="Tahoma"/>
        <family val="2"/>
      </rPr>
      <t xml:space="preserve">Reporte Sistemas: </t>
    </r>
    <r>
      <rPr>
        <sz val="8"/>
        <color theme="1"/>
        <rFont val="Tahoma"/>
        <family val="2"/>
      </rPr>
      <t>a) Evidencia URL, opción de soporte: http://intranet.canalcapital.gov.co/intranet/soporte/  
c) N/A
d) Evidencias de la actividad realizada
e) Hoja de Excel con el Plan_de_ejecucion_PETI-2021_2024.</t>
    </r>
  </si>
  <si>
    <r>
      <t xml:space="preserve">Reporte Sistemas: </t>
    </r>
    <r>
      <rPr>
        <sz val="8"/>
        <rFont val="Tahoma"/>
        <family val="2"/>
      </rPr>
      <t xml:space="preserve"> a) Desde la vigencia del 2020 se implementó la solución tecnológica de soporte en la intranet de la entidad, la cual se ha venido utilizando para la gestión de los requerimientos e incidentes de soporte técnico, sin embargo para el periodo del reporte se realizaron mejoras, con el fin de que sea accesible para todas las áreas de la entidad que requieran un soporte de cada una de las categorías y serán resueltas en corto tiempo. 
b) El avance de la acción es reportada por Planeación. 
c) Durante los meses de mayo hasta agosto, no se tenia contrato de mantenimiento, por consiguiente no se generó ningún informe, el contrato para mantenimiento se encuentra en proceso para ser implementado a partir de octubre.
d) Administrativa realizó el 18 de junio la respectiva verificación física de los bienes ubicados en el data de la 69 quedando todo completamente plaquetizados hasta esa fecha.
e) En diciembre del 2020 se realizó la actualización del documento PETI 2021-2024, con el respectivo  ajuste a la hoja de ruta con los proyectos planeados para ejecutar en las vigencias 2021-2024.
</t>
    </r>
    <r>
      <rPr>
        <b/>
        <sz val="8"/>
        <rFont val="Tahoma"/>
        <family val="2"/>
      </rPr>
      <t xml:space="preserve">Reporte S. Administrativos: d) </t>
    </r>
    <r>
      <rPr>
        <sz val="8"/>
        <rFont val="Tahoma"/>
        <family val="2"/>
      </rPr>
      <t xml:space="preserve">Para el numeral d de las acciones a adelantar, se informa que, por parte del área de Servicios Administrativos se realizó el pasado 3 de junio la respectiva verificación física a los bienes ubicados en el centro de datos de la 69 con el fin de corroborar la información encontrando que, varios elementos se encontraban con la placa de inventarios en un lugar de difícil visibilidad por lo que, se procedió a nuevamente plaquetizar tal como se refleja en las evidencias subidas en la carpeta correspondiente.
</t>
    </r>
    <r>
      <rPr>
        <b/>
        <sz val="8"/>
        <rFont val="Tahoma"/>
        <family val="2"/>
      </rPr>
      <t>Reporte Planeación: b).</t>
    </r>
    <r>
      <rPr>
        <sz val="8"/>
        <rFont val="Tahoma"/>
        <family val="2"/>
      </rPr>
      <t xml:space="preserve"> Teniendo en cuenta que en lo que respecta a planeación la acción ya está ejecutada agradecemos se califique como cumplida para este proceso.  No se hace entrega de soportes nuevos ya que ya la acción se encuentra finalizada. 
</t>
    </r>
    <r>
      <rPr>
        <b/>
        <sz val="8"/>
        <rFont val="Tahoma"/>
        <family val="2"/>
      </rPr>
      <t>Análisis OCI:</t>
    </r>
    <r>
      <rPr>
        <sz val="8"/>
        <rFont val="Tahoma"/>
        <family val="2"/>
      </rPr>
      <t xml:space="preserve"> Según lo reportado por el área de planeación, se evidencia el cumplimiento del numeral B, donde se consolida un repositorio único para la para la recepción y almacenamiento de evidencias orientadas al reporte del plan de acción y el fortalecimiento organizacional.</t>
    </r>
    <r>
      <rPr>
        <b/>
        <sz val="8"/>
        <rFont val="Tahoma"/>
        <family val="2"/>
      </rPr>
      <t xml:space="preserve"> Para el área de planeación la acción ya se encuentra finalizada.</t>
    </r>
    <r>
      <rPr>
        <sz val="8"/>
        <rFont val="Tahoma"/>
        <family val="2"/>
      </rPr>
      <t xml:space="preserve">
El  área de S. Administrativos soporta cumplimiento  de la actividad D, los soportes evidencian  la corroboración física y cambios de placas borrosas o en mal estado de los elementos ubicados en la casa de la calle 69, acción pendiente para finalizar con sus actividades.  </t>
    </r>
    <r>
      <rPr>
        <b/>
        <sz val="8"/>
        <rFont val="Tahoma"/>
        <family val="2"/>
      </rPr>
      <t>Para el área de S. Administrativos  la acción ya se encuentra finalizada.</t>
    </r>
    <r>
      <rPr>
        <sz val="8"/>
        <rFont val="Tahoma"/>
        <family val="2"/>
      </rPr>
      <t xml:space="preserve">
Desde el reporte de sistemas se evidencia la falta de contrato vigente durante los meses mayo hasta agosto, no se tuvo el tercer ítem de las actividades formuladas. Esto quiere decir que hace falta una de cinco actividades de la acción. Debido a que se venció el plazo establecido para la acción se califica con la alerta de</t>
    </r>
    <r>
      <rPr>
        <b/>
        <sz val="8"/>
        <rFont val="Tahoma"/>
        <family val="2"/>
      </rPr>
      <t xml:space="preserve"> "Incumplida". </t>
    </r>
  </si>
  <si>
    <r>
      <rPr>
        <b/>
        <sz val="8"/>
        <rFont val="Tahoma"/>
        <family val="2"/>
      </rPr>
      <t xml:space="preserve">Reporte Sistemas: </t>
    </r>
    <r>
      <rPr>
        <sz val="8"/>
        <rFont val="Tahoma"/>
        <family val="2"/>
      </rPr>
      <t xml:space="preserve">En la formulación del plan estratégico 2021-2024 se definieron acciones y formulación de indicadores para la implementación de la Política de Gobierno Digital.
</t>
    </r>
    <r>
      <rPr>
        <b/>
        <sz val="8"/>
        <rFont val="Tahoma"/>
        <family val="2"/>
      </rPr>
      <t>Análisis OCI:</t>
    </r>
    <r>
      <rPr>
        <sz val="8"/>
        <rFont val="Tahoma"/>
        <family val="2"/>
      </rPr>
      <t xml:space="preserve"> Se reviso el PAI 2021 en su versión dos, donde se encontraron resaltados los indicadores denominados 3,3,1 a 3,3,3., a través de los cuales se hará el seguimiento a la implementación de la política de gobierno digital. No obstante se evidencia una posibilidad de mejora en la formulación de estos indicadores pues no es clara la relación de medición entre los numeradores y denominadores pues ambos apuntan al seguimiento del porcentaje de avance. Se sugiere al área revisar indicadores para que estén conforme a las guía DAFP vigente para la elaboración de indicadores  de gestión. Por lo anterior, y en atención a la fecha de culminación de la acción, se califica "</t>
    </r>
    <r>
      <rPr>
        <b/>
        <sz val="8"/>
        <rFont val="Tahoma"/>
        <family val="2"/>
      </rPr>
      <t xml:space="preserve">en proceso" </t>
    </r>
    <r>
      <rPr>
        <sz val="8"/>
        <rFont val="Tahoma"/>
        <family val="2"/>
      </rPr>
      <t xml:space="preserve">para se haga la revisión. </t>
    </r>
  </si>
  <si>
    <r>
      <rPr>
        <b/>
        <sz val="8"/>
        <color rgb="FF000000"/>
        <rFont val="Tahoma"/>
        <family val="2"/>
      </rPr>
      <t xml:space="preserve">Reporte Sistemas: </t>
    </r>
    <r>
      <rPr>
        <sz val="8"/>
        <color rgb="FF000000"/>
        <rFont val="Tahoma"/>
        <family val="2"/>
      </rPr>
      <t xml:space="preserve">En la formulación del plan estratégico 2021-2024 se definieron acciones y formulación de indicadores relacionados con los DOMINIOS ARQUITECTURA EMPRESARIAL para la implementación de la Política de Gobierno Digital.
</t>
    </r>
    <r>
      <rPr>
        <b/>
        <sz val="8"/>
        <color rgb="FF000000"/>
        <rFont val="Tahoma"/>
        <family val="2"/>
      </rPr>
      <t xml:space="preserve">Análisis OCI: </t>
    </r>
    <r>
      <rPr>
        <sz val="8"/>
        <color rgb="FF000000"/>
        <rFont val="Tahoma"/>
        <family val="2"/>
      </rPr>
      <t>Reiteración de lo dicho en el anterior seguimiento: "</t>
    </r>
    <r>
      <rPr>
        <i/>
        <sz val="8"/>
        <color rgb="FF000000"/>
        <rFont val="Tahoma"/>
        <family val="2"/>
      </rPr>
      <t xml:space="preserve">se evidencia una posibilidad de mejora en la formulación de estos indicadores pues no es clara la relación de medición entre los numeradores y denominadores pues ambos apuntan al seguimiento del porcentaje de avance. Se sugiere al área revisar indicadores para que estén conforme a las guía DAFP vigente para la elaboración de indicadores  de gestión".. </t>
    </r>
    <r>
      <rPr>
        <sz val="8"/>
        <color rgb="FF000000"/>
        <rFont val="Tahoma"/>
        <family val="2"/>
      </rPr>
      <t xml:space="preserve">Lo anterior respecto a los indicadores relacionados en la tabla numero 13  pagina 49 del PLAN ESTRATÉGICO DE TECNOLOGÍAS DE LA INFORMACIÓN - PETI.. Adicionalmente no se encuentra conexión entre esos indicadores con los habilitadores transversales de la política de gobierno digital (Servicios ciudadanos digitales, arquitectura y seguridad y privacidad) tal como lo plantea la acción </t>
    </r>
    <r>
      <rPr>
        <i/>
        <sz val="8"/>
        <color rgb="FF000000"/>
        <rFont val="Tahoma"/>
        <family val="2"/>
      </rPr>
      <t>"Definir un plan de trabajo para la implementación de la política de gobierno digital, con indicadores de seguimiento en los tres habilitadores trasversales"</t>
    </r>
    <r>
      <rPr>
        <sz val="8"/>
        <color rgb="FF000000"/>
        <rFont val="Tahoma"/>
        <family val="2"/>
      </rPr>
      <t>. Por lo anterior se califica "</t>
    </r>
    <r>
      <rPr>
        <b/>
        <sz val="8"/>
        <color rgb="FF000000"/>
        <rFont val="Tahoma"/>
        <family val="2"/>
      </rPr>
      <t>en proceso".</t>
    </r>
  </si>
  <si>
    <r>
      <rPr>
        <b/>
        <sz val="8"/>
        <rFont val="Tahoma"/>
        <family val="2"/>
      </rPr>
      <t xml:space="preserve">Reporte Sistemas: </t>
    </r>
    <r>
      <rPr>
        <sz val="8"/>
        <rFont val="Tahoma"/>
        <family val="2"/>
      </rPr>
      <t xml:space="preserve">Para la implementación de la ISO:27002 se inició con la actualización del documento Manual de Políticas Complementarias de Seguridad de la Información (AGRI-SI-MN-006), con el fin de actualizar los lineamientos acorde a los dominios de la ISO.
</t>
    </r>
    <r>
      <rPr>
        <b/>
        <sz val="8"/>
        <rFont val="Tahoma"/>
        <family val="2"/>
      </rPr>
      <t xml:space="preserve">Análisis OCI: </t>
    </r>
    <r>
      <rPr>
        <sz val="8"/>
        <rFont val="Tahoma"/>
        <family val="2"/>
      </rPr>
      <t>De conformidad con lo avisado en el anterior seguimiento y la razón de mantener abierta la acción, se informa que no se remitieron soportes de las actividades programadas en el cronograma establecido en el numeral 8 del PLAN DE SEGURIDAD Y PRIVACIDAD DE LA INFORMACIÓN. Así las cosas se mantiene la calificación y el estado "</t>
    </r>
    <r>
      <rPr>
        <b/>
        <sz val="8"/>
        <rFont val="Tahoma"/>
        <family val="2"/>
      </rPr>
      <t xml:space="preserve">abierta" </t>
    </r>
    <r>
      <rPr>
        <sz val="8"/>
        <rFont val="Tahoma"/>
        <family val="2"/>
      </rPr>
      <t>con el animo que para el próximo seguimiento se remitan los soportes de esas actividades.</t>
    </r>
  </si>
  <si>
    <r>
      <rPr>
        <b/>
        <sz val="8"/>
        <color rgb="FF000000"/>
        <rFont val="Tahoma"/>
        <family val="2"/>
      </rPr>
      <t xml:space="preserve">Reporte Sistemas: </t>
    </r>
    <r>
      <rPr>
        <sz val="8"/>
        <color rgb="FF000000"/>
        <rFont val="Tahoma"/>
        <family val="2"/>
      </rPr>
      <t xml:space="preserve">Para la implementación de la ISO:27002 se continua con la actualización del documento Manual de Políticas Complementarias de Seguridad de la Información (AGRI-SI-MN-006), con el fin de actualizar los lineamientos acorde a los dominios de la ISO 27001 e ISO 27002, el documento será enviado en el mes de octubre para publicación en la INTRANET.
Lo anterior se articuló con la matriz del MSPI actualizada en el mes de junio.
</t>
    </r>
    <r>
      <rPr>
        <b/>
        <sz val="8"/>
        <color rgb="FF000000"/>
        <rFont val="Tahoma"/>
        <family val="2"/>
      </rPr>
      <t xml:space="preserve">Análisis OCI: </t>
    </r>
    <r>
      <rPr>
        <sz val="8"/>
        <color rgb="FF000000"/>
        <rFont val="Tahoma"/>
        <family val="2"/>
      </rPr>
      <t>Lo reportado y los sopores no dan cuenta de lo informado en el anterior seguimiento. Se dejo abierta la acción para que se aportaran los soportes correspondientes  a las actividades programadas en el cronograma establecido en el numeral 8 del PLAN DE SEGURIDAD Y PRIVACIDAD DE LA INFORMACIÓN. Lo anterior según lo informado y aportado como soporte correspondiente a esta acción identificada con el numeral 11,3,3. Al no ser aportados los soportes de dicho cronograma, se mantiene en estado "</t>
    </r>
    <r>
      <rPr>
        <b/>
        <sz val="8"/>
        <color rgb="FF000000"/>
        <rFont val="Tahoma"/>
        <family val="2"/>
      </rPr>
      <t>abierta"</t>
    </r>
  </si>
  <si>
    <r>
      <t xml:space="preserve">Se evidenciaron debilidades en la planeación, estructuración e implementación de la Arquitectura Empresarial de Canal Capital frente a aspectos detallados en la verificación de “Arquitectura Empresarial 2020” como:
a. Desactualización del PLAN ESTRATÉGICO DE TECNOLOGÍAS DE LA INFORMACIÓN Y COMUNICACIONES, AGRI-SI-PL-001.
b. Inexistencia del comité de arquitectura, estructura del área documentada, mecanismos de seguimiento y evaluación periódica de los diferentes requisitos de la arquitectura. 
c. Catalogo actualizado de servicios T.I. con sus fichas de los ANS.
d. Inexistencia de Política de T.I., monitoreo de capacidades de T.I., aprobación y socialización.
e. Inexistencia del plan de calidad de los componentes de información, medición y evaluación de este. 
f. Documentación técnica de sistemas de información con debilidades frente al establecimiento de roles y responsabilidades, plan de pruebas, plan de capacitación, controles de cambio, aseguramiento de calidad, priorización de necesidades, especificaciones de usabilidad y cesión de derechos por parte del proveedor.
g. Inexistencia de los esquemas de mantenimiento de los sistemas de información, así como la gestión de cambios. 
h. Debilidades en el Plan de continuidad del negocio y plan de contingencia de sistemas frente a roles y responsabilidades (Sistemas, Coordinación Técnica, Servicios Administrativos), actualización, publicación y socialización del documento, inclusión de los servicios en la nube, Data Center alterno, actualización del catalogo de los servicios tecnológicos. 
i. Fortalecimiento a la estructuración del documento "Plan de Gestión Integral de Residuos Peligrosos - PGIRESPEL" frente a la inclusión de políticas, esquemas de uso eficiente de papel, controles de consumo de electricidad, articulación con otros planes (PIGA), responsables de las actividades, productos y seguimientos.
j. Oportunidad de fortalecimiento frente a la implementación de protocolo IPv6, planes de diagnóstico, caracterización y </t>
    </r>
    <r>
      <rPr>
        <sz val="8"/>
        <rFont val="Tahoma"/>
        <family val="2"/>
      </rPr>
      <t>presupuesto. 
k. Inexistencia de matriz de caracterización y priorización de grupos de interés, estrategias de sensibilización, esquemas de incentivos, planes de capacitación, gestión de cambios y ejecución de estos</t>
    </r>
    <r>
      <rPr>
        <sz val="8"/>
        <color theme="1"/>
        <rFont val="Tahoma"/>
        <family val="2"/>
      </rPr>
      <t xml:space="preserve">. </t>
    </r>
  </si>
  <si>
    <r>
      <rPr>
        <b/>
        <sz val="8"/>
        <rFont val="Tahoma"/>
        <family val="2"/>
      </rPr>
      <t xml:space="preserve">Reporte Sistemas: </t>
    </r>
    <r>
      <rPr>
        <sz val="8"/>
        <rFont val="Tahoma"/>
        <family val="2"/>
      </rPr>
      <t>a) y b) Se diseño el Plan Estratégico de Tecnologías de la Información 2021-2024, donde se incluyó el marco de referencia de arquitectura empresarial incluyendo los siete (7) dominios del modelo guía del MinTIC.
c) Se actualizó el inventario de servicios TI, de acuerdo a los cambios realizados en la plataforma tecnológica.
d) Se continua con la elaboración del plan de calidad de datos de información de la entidad.
e), f) y g) Se desarrolló la guía de desarrollo de sistemas de información, basada en los pormenores de la arquitectura actual de los desarrollos propios de la entidad, esta será enviada a Planeación para la publicación en la intranet.
h) Se actualizó el Plan de Continuidad del Negocio y se encuentra publicado en la intranet en la carpeta de sistemas.
i) El avance es entregado por Planeación
j) La implementación del protocolo de Ipv6, se encuentra en actividades de afinamiento de configuraciones por la implementación de los nuevos equipos de Networking y el cambio del proveedor de conectividad. 
k) Se desarrolló el plan de sensibilización del sistema de gestión de seguridad de la información, teniendo en cuenta los lineamientos de la Política de Gobierno Digital, este fue presentado ante el comité institucional de gestión y desempeño.</t>
    </r>
    <r>
      <rPr>
        <b/>
        <sz val="8"/>
        <rFont val="Tahoma"/>
        <family val="2"/>
      </rPr>
      <t xml:space="preserve">                                                                                                                                                  
Reporte Planeación: i).</t>
    </r>
    <r>
      <rPr>
        <sz val="8"/>
        <rFont val="Tahoma"/>
        <family val="2"/>
      </rPr>
      <t xml:space="preserve"> El documento EPLE-PL-003 PLAN DE GESTIÓN INTEGRAL DE RESIDUOS PELIGROSOS - PGIRESPEL fue actualizado y publicado en el mes de abril, para su actualización se revisaron las guías del MITIC y se comunicó el resultado de dicha revisión al gestor ambiental para su correspondiente aprobación.
</t>
    </r>
    <r>
      <rPr>
        <b/>
        <sz val="8"/>
        <rFont val="Tahoma"/>
        <family val="2"/>
      </rPr>
      <t xml:space="preserve">Análisis OCI: </t>
    </r>
    <r>
      <rPr>
        <sz val="8"/>
        <rFont val="Tahoma"/>
        <family val="2"/>
      </rPr>
      <t xml:space="preserve">Según lo reportado por el área de planeación se dio cumplimiento a la actividad i).  actualizando y publicando el documento EPLE-PL-003, y comunicando sus resultados al Gestor ambiental. Dando continuidad al anterior seguimiento se puede evidenciar que sigue haciendo falta el documento "plan de calidad de datos de información" en su versión final y debidamente normalizada. Lo mismo para el PLAN DE SENSIBILIZACIÓN DEL SISTEMA DE GESTIÓN DE SEGURIDAD Y PRIVACIDAD DE LA INFORMACIÓN y la GUÍA DE DISEÑO DE DESARROLLO DE SOFTWARE. Toda vez que la fecha de plazo de la acción es el 31 de diciembre de 2021, se califica </t>
    </r>
    <r>
      <rPr>
        <b/>
        <sz val="8"/>
        <rFont val="Tahoma"/>
        <family val="2"/>
      </rPr>
      <t>"En Proceso".</t>
    </r>
  </si>
  <si>
    <r>
      <rPr>
        <b/>
        <sz val="8"/>
        <color theme="1"/>
        <rFont val="Tahoma"/>
        <family val="2"/>
      </rPr>
      <t xml:space="preserve">Reporte Sistemas: </t>
    </r>
    <r>
      <rPr>
        <sz val="8"/>
        <color theme="1"/>
        <rFont val="Tahoma"/>
        <family val="2"/>
      </rPr>
      <t xml:space="preserve">a) y b) Se diseñó el Plan Estratégico de Tecnologías de la Información 2021-2024, donde se incluyó el marco de referencia de arquitectura empresarial incluyendo los siete (7) dominios del modelo guía del Mintic.
c) Se elaboró y público en la intranet el CATÁLOGO DE SERVICIOS DE TECNOLOGÍAS DE LA INFORMACIÓN - AGRI-SI-GU-010. 
d) Se finalizó la elaboración del Plan de calidad para desarrollo de Software, este se encuentra en proceso de revisión para ser publicado en la carpeta de calidad de sistemas.
e), f) y g) De acuerdo a los desarrollos planeados, diseñados e implementados para los procesos administrativos de la entidad, la guía de metodología de desarrollo debe ser revisada y ajustada, esta actividad será realizada por la profesional documentadora de desarrollo quien ingreso en el mes de julio para apoyar estas actividades. Por lo anterior, la actividad se iniciará en el mes de septiembre y tiene como fecha de finalización en noviembre de 2021.
h) El Plan de Continuidad del Negocio ya se encuentra actualizado y publicado en la intranet en la carpeta de sistemas.
i) El avance es entregado por Planeación.
j) La implementación del protocolo de Ipv6, para el periodo reportado se realizaron las siguientes actividades: Registros DNS Servidor de dominio CCAPITAL.LOCAL, Registros DHCP servidor de dominio CCAPITAL.GOV.CO, Segmentación de redes IPv4/IPv6 en el firewall fortinet 401E y configuración en dual stack para la VLAN 504.
k) Se desarrolló el plan de sensibilización del sistema de gestión de seguridad de la información, teniendo en cuenta los lineamientos de la Política de Gobierno Digital, este fue presentado ante el comité institucional de gestión y desempeño, así mismo se publicó en la intranet.
</t>
    </r>
    <r>
      <rPr>
        <b/>
        <sz val="8"/>
        <color theme="1"/>
        <rFont val="Tahoma"/>
        <family val="2"/>
      </rPr>
      <t xml:space="preserve">Análisis OCI: </t>
    </r>
    <r>
      <rPr>
        <sz val="8"/>
        <color theme="1"/>
        <rFont val="Tahoma"/>
        <family val="2"/>
      </rPr>
      <t>Conforme a lo reportado en los literales d) , e), f) y g), siguen faltando actividades formuladas en la acción. Teniendo en cuenta la fecha programada, y teniendo en cuenta el avance de la acción, se califica "</t>
    </r>
    <r>
      <rPr>
        <b/>
        <sz val="8"/>
        <color theme="1"/>
        <rFont val="Tahoma"/>
        <family val="2"/>
      </rPr>
      <t xml:space="preserve">en proceso". </t>
    </r>
    <r>
      <rPr>
        <sz val="8"/>
        <color theme="1"/>
        <rFont val="Tahoma"/>
        <family val="2"/>
      </rPr>
      <t xml:space="preserve">Es importante tener en cuenta que la fecha de vencimiento de la acción es 31 de diciembre de 2021, en caso de requerir tiempo adicional es importante tener en cuenta los lineamientos señalados en la Circular Interna 024 de 2020. 
</t>
    </r>
  </si>
  <si>
    <r>
      <rPr>
        <b/>
        <sz val="8"/>
        <rFont val="Tahoma"/>
        <family val="2"/>
      </rPr>
      <t xml:space="preserve">Reporte Sistemas: </t>
    </r>
    <r>
      <rPr>
        <sz val="8"/>
        <rFont val="Tahoma"/>
        <family val="2"/>
      </rPr>
      <t xml:space="preserve">a) Se encuentra en proceso de diligenciamiento el Instrumento de identificación MSPI, debido a que el mismo fue actualizado por el MINTIC en la vigencia actual.
b) La matriz SOA fue actualizada en el mes de diciembre del 2020, esta será publicada en el mes de Julio en la intranet. 
c) La matriz SOA fue actualizada en el mes de diciembre del 2020, esta será publicada en el mes de Julio en la intranet
</t>
    </r>
    <r>
      <rPr>
        <b/>
        <sz val="8"/>
        <rFont val="Tahoma"/>
        <family val="2"/>
      </rPr>
      <t xml:space="preserve">Análisis OCI: </t>
    </r>
    <r>
      <rPr>
        <sz val="8"/>
        <rFont val="Tahoma"/>
        <family val="2"/>
      </rPr>
      <t>Verificada la información remitida y de acuerdo al reporte presentado, la acción se encuentra en desarrollo en sus tres actividades identificadas. Por tal razón se califica "</t>
    </r>
    <r>
      <rPr>
        <b/>
        <sz val="8"/>
        <rFont val="Tahoma"/>
        <family val="2"/>
      </rPr>
      <t>en proceso"</t>
    </r>
    <r>
      <rPr>
        <sz val="8"/>
        <rFont val="Tahoma"/>
        <family val="2"/>
      </rPr>
      <t>.</t>
    </r>
  </si>
  <si>
    <r>
      <rPr>
        <b/>
        <sz val="8"/>
        <color theme="1"/>
        <rFont val="Tahoma"/>
        <family val="2"/>
      </rPr>
      <t xml:space="preserve">Reporte Sistemas: </t>
    </r>
    <r>
      <rPr>
        <sz val="8"/>
        <color theme="1"/>
        <rFont val="Tahoma"/>
        <family val="2"/>
      </rPr>
      <t xml:space="preserve">a)En el mes de junio fue actualizada la información del Instrumento de Medición MSPI, el cual fue reportado en el mismo mes a la Alta Consejería Distrital de TIC.
b) c) La matriz SOA fue actualizada en el mes de diciembre del 2020, sin embargo se encuentra en proceso de revisión y armonización con la actualización del instrumento MSPI realizado en junio de la actual vigencia.
</t>
    </r>
    <r>
      <rPr>
        <b/>
        <sz val="8"/>
        <color theme="1"/>
        <rFont val="Tahoma"/>
        <family val="2"/>
      </rPr>
      <t xml:space="preserve">Análisis OCI: </t>
    </r>
    <r>
      <rPr>
        <sz val="8"/>
        <color theme="1"/>
        <rFont val="Tahoma"/>
        <family val="2"/>
      </rPr>
      <t>Revisados los soportes y teniendo presente lo relatado por el area, se ha cumplido con la primera actividad de la acción. Sigue pendiente se culmine todo lo relacionado con la segunda y tercera actividad. En vista de la fecha programada se califica "</t>
    </r>
    <r>
      <rPr>
        <b/>
        <sz val="8"/>
        <color theme="1"/>
        <rFont val="Tahoma"/>
        <family val="2"/>
      </rPr>
      <t xml:space="preserve">en proceso". </t>
    </r>
    <r>
      <rPr>
        <sz val="8"/>
        <color theme="1"/>
        <rFont val="Tahoma"/>
        <family val="2"/>
      </rPr>
      <t xml:space="preserve">Es importante tener en cuenta que la fecha de vencimiento de la acción es 31 de diciembre de 2021, en caso de requerir tiempo adicional es importante tener en cuenta los lineamientos señalados en la Circular Interna 024 de 2020. </t>
    </r>
  </si>
  <si>
    <r>
      <rPr>
        <b/>
        <sz val="8"/>
        <rFont val="Tahoma"/>
        <family val="2"/>
      </rPr>
      <t xml:space="preserve">Reporte Sistemas: </t>
    </r>
    <r>
      <rPr>
        <sz val="8"/>
        <rFont val="Tahoma"/>
        <family val="2"/>
      </rPr>
      <t xml:space="preserve">a) El plan de tratamiento de riesgos de seguridad y privacidad de la información 2021 fue formulado teniendo en cuenta la guía MinTIC.
b) El plan de tratamiento de riesgos de seguridad y privacidad de la información 2021, se encuentra publicado en la carpeta de sistema en la intranet y se encuentra integrado en el PAI de la subdirección administrativa. 
</t>
    </r>
    <r>
      <rPr>
        <b/>
        <sz val="8"/>
        <rFont val="Tahoma"/>
        <family val="2"/>
      </rPr>
      <t xml:space="preserve">Análisis OCI: </t>
    </r>
    <r>
      <rPr>
        <sz val="8"/>
        <rFont val="Tahoma"/>
        <family val="2"/>
      </rPr>
      <t>Verificados los soportes entregados por el área y revisados en contraposición a lo reportado, se puede concluir que se llevo a acabo la acción formulada, tal como se mencionó en el anterior seguimiento. Sin embargo, no hubo envío de soportes ni reporte sobre la implementación del plan de tratamiento aprobado de acuerdo al cronograma establecido en el numeral 7. Por tal razón se mantiene el estado "</t>
    </r>
    <r>
      <rPr>
        <b/>
        <sz val="8"/>
        <rFont val="Tahoma"/>
        <family val="2"/>
      </rPr>
      <t xml:space="preserve">abierta". </t>
    </r>
  </si>
  <si>
    <r>
      <rPr>
        <b/>
        <sz val="8"/>
        <color theme="1"/>
        <rFont val="Tahoma"/>
        <family val="2"/>
      </rPr>
      <t xml:space="preserve">Reportado Sistemas: </t>
    </r>
    <r>
      <rPr>
        <sz val="8"/>
        <color theme="1"/>
        <rFont val="Tahoma"/>
        <family val="2"/>
      </rPr>
      <t xml:space="preserve">a) El plan de tratamiento de riesgos de seguridad y privacidad de la información 2021 fue formulado teniendo en cuenta la guía MinTIC.
b) El plan de tratamiento de riesgos de seguridad y privacidad de la información 2021, se encuentra publicado en la carpeta de sistema en la intranet y se encuentra integrado en el PAI de la subdirección administrativa. 
</t>
    </r>
    <r>
      <rPr>
        <b/>
        <sz val="8"/>
        <color theme="1"/>
        <rFont val="Tahoma"/>
        <family val="2"/>
      </rPr>
      <t xml:space="preserve">Análisis OCI: </t>
    </r>
    <r>
      <rPr>
        <sz val="8"/>
        <color theme="1"/>
        <rFont val="Tahoma"/>
        <family val="2"/>
      </rPr>
      <t>Se cumplió con la acción y con el objetivo de la misma.. Por lo anterior se mantiene la calificación "</t>
    </r>
    <r>
      <rPr>
        <b/>
        <sz val="8"/>
        <color theme="1"/>
        <rFont val="Tahoma"/>
        <family val="2"/>
      </rPr>
      <t xml:space="preserve">terminada extemporánea" </t>
    </r>
    <r>
      <rPr>
        <sz val="8"/>
        <color theme="1"/>
        <rFont val="Tahoma"/>
        <family val="2"/>
      </rPr>
      <t>y se deja con estado "</t>
    </r>
    <r>
      <rPr>
        <b/>
        <sz val="8"/>
        <color theme="1"/>
        <rFont val="Tahoma"/>
        <family val="2"/>
      </rPr>
      <t>cerrada"</t>
    </r>
  </si>
  <si>
    <r>
      <rPr>
        <b/>
        <sz val="8"/>
        <rFont val="Tahoma"/>
        <family val="2"/>
      </rPr>
      <t xml:space="preserve">Reporte Sistemas: </t>
    </r>
    <r>
      <rPr>
        <sz val="8"/>
        <rFont val="Tahoma"/>
        <family val="2"/>
      </rPr>
      <t xml:space="preserve">El plan de seguridad y privacidad de la información 2021 fue formulado teniendo en cuenta la guía MinTIC, así mismo, se encuentra publicado en la INTRANET de la entidad.
</t>
    </r>
    <r>
      <rPr>
        <b/>
        <sz val="8"/>
        <rFont val="Tahoma"/>
        <family val="2"/>
      </rPr>
      <t xml:space="preserve">Análisis OCI: </t>
    </r>
    <r>
      <rPr>
        <sz val="8"/>
        <rFont val="Tahoma"/>
        <family val="2"/>
      </rPr>
      <t>Se invita al área a revisar con detenimiento lo avisado en lo seguimientos al plan de mejoramiento por procesos. La acción quedo abierta con la finalidad de verificar en este seguimiento los avances obtenidos sobre el cronograma de implementación. Sin embargo, no se envío soportes ni reporte sobre dichos avances. Por el contrario se limito a reenviar el documento de la política. Por tal motivo se mantiene el estado "</t>
    </r>
    <r>
      <rPr>
        <b/>
        <sz val="8"/>
        <rFont val="Tahoma"/>
        <family val="2"/>
      </rPr>
      <t xml:space="preserve">abierta" </t>
    </r>
    <r>
      <rPr>
        <sz val="8"/>
        <rFont val="Tahoma"/>
        <family val="2"/>
      </rPr>
      <t xml:space="preserve">
</t>
    </r>
  </si>
  <si>
    <r>
      <rPr>
        <b/>
        <sz val="8"/>
        <color theme="1"/>
        <rFont val="Tahoma"/>
        <family val="2"/>
      </rPr>
      <t xml:space="preserve">Reporte Sistemas: </t>
    </r>
    <r>
      <rPr>
        <sz val="8"/>
        <color theme="1"/>
        <rFont val="Tahoma"/>
        <family val="2"/>
      </rPr>
      <t xml:space="preserve">El plan de seguridad y privacidad de la información 2021 fue formulado teniendo en cuenta la guía MinTIC, asi mismo, se encuentra publicado en la INTRANET de la entidad.
</t>
    </r>
    <r>
      <rPr>
        <b/>
        <sz val="8"/>
        <color theme="1"/>
        <rFont val="Tahoma"/>
        <family val="2"/>
      </rPr>
      <t xml:space="preserve">Análisis OCI: </t>
    </r>
    <r>
      <rPr>
        <sz val="8"/>
        <color theme="1"/>
        <rFont val="Tahoma"/>
        <family val="2"/>
      </rPr>
      <t>I: Se cumplió con la acción y con el objetivo de la misma.. Por lo anterior se mantiene la calificación "terminada extemporánea" y se deja con estado "cerrada"</t>
    </r>
    <r>
      <rPr>
        <b/>
        <sz val="8"/>
        <color theme="1"/>
        <rFont val="Tahoma"/>
        <family val="2"/>
      </rPr>
      <t xml:space="preserve"> </t>
    </r>
  </si>
  <si>
    <r>
      <rPr>
        <b/>
        <sz val="8"/>
        <rFont val="Tahoma"/>
        <family val="2"/>
      </rPr>
      <t>Reporte Planeación:</t>
    </r>
    <r>
      <rPr>
        <sz val="8"/>
        <rFont val="Tahoma"/>
        <family val="2"/>
      </rPr>
      <t xml:space="preserve"> El plan estratégico así como el Plan de Acción Institucional se encuentran publicados e incluyen la totalidad de planes aplicables a la entidad según el decreto 612 de 2018, la ruta de consulta en el botón de transparencia es la siguiente: https://www.canalcapital.gov.co/content/plan-acci%C3%B3n                       
</t>
    </r>
    <r>
      <rPr>
        <b/>
        <sz val="8"/>
        <rFont val="Tahoma"/>
        <family val="2"/>
      </rPr>
      <t>Reporte Sistemas:</t>
    </r>
    <r>
      <rPr>
        <sz val="8"/>
        <rFont val="Tahoma"/>
        <family val="2"/>
      </rPr>
      <t xml:space="preserve"> Los planes de seguridad de la información y tratamiento de riesgos para la vigencia del 2021 se encuentran integrados al Plan de Acción Institucional 2021 del Canal.
</t>
    </r>
    <r>
      <rPr>
        <b/>
        <sz val="8"/>
        <rFont val="Tahoma"/>
        <family val="2"/>
      </rPr>
      <t xml:space="preserve">Análisis OCI: </t>
    </r>
    <r>
      <rPr>
        <sz val="8"/>
        <rFont val="Tahoma"/>
        <family val="2"/>
      </rPr>
      <t xml:space="preserve">Según lo reportado por el área de planeación, se evidencia el  cumplimiento de la publicación e integración de los planes de seguridad de la información y tratamiento de riesgos para vigencia 2021 . Se reviso el PAI 2021 en su versión dos, donde se encontraron resaltados los indicadores denominados 3,3,1 a 3,3,3., a través de los cuales se hará el seguimiento a la implementación de la política de gobierno digital ( como lo es el plan de seguridad de la información y tratamiento de riesgos). No obstante se evidencia una posibilidad de mejora en la formulación de estos indicadores, pues no es clara la relación de medición entre los numeradores y denominadores pues ambos apuntan al seguimiento del porcentaje de avance. Se sugiere al área revisar para que los indicadores estén conforme a las guía DAFP vigente para la elaboración de indicadores  de gestión. Por lo anterior, y en atención a la fecha de culminación de la acción, se califica </t>
    </r>
    <r>
      <rPr>
        <b/>
        <sz val="8"/>
        <rFont val="Tahoma"/>
        <family val="2"/>
      </rPr>
      <t>"Terminada Extemporánea"</t>
    </r>
    <r>
      <rPr>
        <sz val="8"/>
        <rFont val="Tahoma"/>
        <family val="2"/>
      </rPr>
      <t xml:space="preserve"> y con estado </t>
    </r>
    <r>
      <rPr>
        <b/>
        <sz val="8"/>
        <rFont val="Tahoma"/>
        <family val="2"/>
      </rPr>
      <t>"Abierta"</t>
    </r>
    <r>
      <rPr>
        <sz val="8"/>
        <rFont val="Tahoma"/>
        <family val="2"/>
      </rPr>
      <t xml:space="preserve"> para se haga la revisión. </t>
    </r>
  </si>
  <si>
    <r>
      <rPr>
        <b/>
        <sz val="8"/>
        <color theme="1"/>
        <rFont val="Tahoma"/>
        <family val="2"/>
      </rPr>
      <t>Soportes Planeación:</t>
    </r>
    <r>
      <rPr>
        <sz val="8"/>
        <color theme="1"/>
        <rFont val="Tahoma"/>
        <family val="2"/>
      </rPr>
      <t xml:space="preserve"> Versiones del PAI. proceso.
</t>
    </r>
    <r>
      <rPr>
        <b/>
        <sz val="8"/>
        <color theme="1"/>
        <rFont val="Tahoma"/>
        <family val="2"/>
      </rPr>
      <t xml:space="preserve">Soportes Sistemas: </t>
    </r>
    <r>
      <rPr>
        <sz val="8"/>
        <color theme="1"/>
        <rFont val="Tahoma"/>
        <family val="2"/>
      </rPr>
      <t>PAI 2021 V2 - Subdirección Administrativa</t>
    </r>
  </si>
  <si>
    <r>
      <rPr>
        <b/>
        <sz val="8"/>
        <rFont val="Tahoma"/>
        <family val="2"/>
      </rPr>
      <t>Reporte Planeación:</t>
    </r>
    <r>
      <rPr>
        <sz val="8"/>
        <rFont val="Tahoma"/>
        <family val="2"/>
      </rPr>
      <t xml:space="preserve"> Desde la formulación inicial del plan de acción institucional ya se cuenta con la integración de los planes de seguridad de la información y tratamiento de riesgos para vigencia 2021. 
En este sentido y teniendo en cuenta que se cumplió con lo definido en la acción, se solicita dar cierre a la misma, toda vez que se considera que adelantar acciones adicionales de lo formulado extralimita el alcance inicial y no es coherente con lo planteado inicialmente para la acción.                 
</t>
    </r>
    <r>
      <rPr>
        <b/>
        <sz val="8"/>
        <rFont val="Tahoma"/>
        <family val="2"/>
      </rPr>
      <t>Reporte Sistemas:</t>
    </r>
    <r>
      <rPr>
        <sz val="8"/>
        <rFont val="Tahoma"/>
        <family val="2"/>
      </rPr>
      <t xml:space="preserve"> Los planes de seguridad de la información y tratamiento de riesgos para la vigencia del 2021 se encuentran integrados al Plan de Acción Institucional 2021 de Capital.  </t>
    </r>
    <r>
      <rPr>
        <b/>
        <sz val="8"/>
        <rFont val="Tahoma"/>
        <family val="2"/>
      </rPr>
      <t>Para el área de sistemas la acción ya se encuentra finalizada.</t>
    </r>
    <r>
      <rPr>
        <sz val="8"/>
        <rFont val="Tahoma"/>
        <family val="2"/>
      </rPr>
      <t xml:space="preserve">
</t>
    </r>
    <r>
      <rPr>
        <b/>
        <sz val="8"/>
        <rFont val="Tahoma"/>
        <family val="2"/>
      </rPr>
      <t xml:space="preserve">Análisis OCI: </t>
    </r>
    <r>
      <rPr>
        <sz val="8"/>
        <rFont val="Tahoma"/>
        <family val="2"/>
      </rPr>
      <t>Según lo reportado por el área de planeación, se evidencia el  cumplimiento de la publicación e integración de los planes de seguridad de la información y tratamiento de riesgos para vigencia 2021 . Se verifican las 3 versiones del PAI, publicadas en la página web de la entidad, con la respectiva integración de planes.</t>
    </r>
    <r>
      <rPr>
        <b/>
        <sz val="8"/>
        <rFont val="Tahoma"/>
        <family val="2"/>
      </rPr>
      <t xml:space="preserve"> Para el área de planeación la acción ya se encuentra finalizada.</t>
    </r>
    <r>
      <rPr>
        <sz val="8"/>
        <rFont val="Tahoma"/>
        <family val="2"/>
      </rPr>
      <t xml:space="preserve">
Por lo anterior,  se califica </t>
    </r>
    <r>
      <rPr>
        <b/>
        <sz val="8"/>
        <rFont val="Tahoma"/>
        <family val="2"/>
      </rPr>
      <t>"Terminada Extemporánea"</t>
    </r>
    <r>
      <rPr>
        <sz val="8"/>
        <rFont val="Tahoma"/>
        <family val="2"/>
      </rPr>
      <t xml:space="preserve"> y con estado </t>
    </r>
    <r>
      <rPr>
        <b/>
        <sz val="8"/>
        <rFont val="Tahoma"/>
        <family val="2"/>
      </rPr>
      <t>"Cerrada"</t>
    </r>
  </si>
  <si>
    <r>
      <rPr>
        <b/>
        <sz val="8"/>
        <rFont val="Tahoma"/>
        <family val="2"/>
      </rPr>
      <t xml:space="preserve">Reporte Sistemas; </t>
    </r>
    <r>
      <rPr>
        <sz val="8"/>
        <rFont val="Tahoma"/>
        <family val="2"/>
      </rPr>
      <t xml:space="preserve">a) Se diseñó el plan de sensibilización del sistema de gestión de seguridad y privacidad de la información, este fue presentado en el comité institucional de gestión y desempeño realizado en abril del 2021. 
b) En el mes de mayo se realizará la solicitud a planeación para la publicación del plan en la intranet 
</t>
    </r>
    <r>
      <rPr>
        <b/>
        <sz val="8"/>
        <rFont val="Tahoma"/>
        <family val="2"/>
      </rPr>
      <t xml:space="preserve">Análisis OCI: </t>
    </r>
    <r>
      <rPr>
        <sz val="8"/>
        <rFont val="Tahoma"/>
        <family val="2"/>
      </rPr>
      <t>Conforme a lo reportado por el área y los avances presentados frente a lo formulado en la acción se da cuenta que se han adelantado parte de las actividades. Quedan pendientes las actividades 2 y 3. Por tal motivo se califica "</t>
    </r>
    <r>
      <rPr>
        <b/>
        <sz val="8"/>
        <rFont val="Tahoma"/>
        <family val="2"/>
      </rPr>
      <t xml:space="preserve">En proceso" </t>
    </r>
    <r>
      <rPr>
        <sz val="8"/>
        <rFont val="Tahoma"/>
        <family val="2"/>
      </rPr>
      <t xml:space="preserve">recordando que la tercera actividad formulada plantea la ejecución del plan de sensibilización. </t>
    </r>
  </si>
  <si>
    <r>
      <rPr>
        <b/>
        <sz val="8"/>
        <color theme="1"/>
        <rFont val="Tahoma"/>
        <family val="2"/>
      </rPr>
      <t xml:space="preserve">Reporte Sistemas: </t>
    </r>
    <r>
      <rPr>
        <sz val="8"/>
        <color theme="1"/>
        <rFont val="Tahoma"/>
        <family val="2"/>
      </rPr>
      <t xml:space="preserve">a) El AGRI-SI-PL-005 PLAN DE SENSIBILIZACIÓN DEL SGSI se encuentra publicado en la intranet
</t>
    </r>
    <r>
      <rPr>
        <b/>
        <sz val="8"/>
        <color theme="1"/>
        <rFont val="Tahoma"/>
        <family val="2"/>
      </rPr>
      <t xml:space="preserve">Análisis OCI: </t>
    </r>
    <r>
      <rPr>
        <sz val="8"/>
        <color theme="1"/>
        <rFont val="Tahoma"/>
        <family val="2"/>
      </rPr>
      <t>El area reporta con soportes el cumplimiento de las dos primeras actividades de la formulación de la acción. Queda pendiente el reporte con evidencia de la tercera actividad planteada. Por lo tanto se califica "</t>
    </r>
    <r>
      <rPr>
        <b/>
        <sz val="8"/>
        <color theme="1"/>
        <rFont val="Tahoma"/>
        <family val="2"/>
      </rPr>
      <t>en proceso".</t>
    </r>
    <r>
      <rPr>
        <sz val="8"/>
        <color theme="1"/>
        <rFont val="Tahoma"/>
        <family val="2"/>
      </rPr>
      <t xml:space="preserve"> Es importante tener en cuenta que la fecha de vencimiento de la acción es 31 de diciembre de 2021, en caso de requerir tiempo adicional es importante tener en cuenta los lineamientos señalados en la Circular Interna 024 de 2020. 
 </t>
    </r>
  </si>
  <si>
    <r>
      <t xml:space="preserve">1. No se adelanta una revisión de los documentos del área de manera periódica.
2. Se migro de manera errónea la información de la matriz de control y seguimiento de copias de material audiovisual dejando campos en blanco en los registros de fecha posterior a la fecha de actualización del documento.
</t>
    </r>
    <r>
      <rPr>
        <sz val="8"/>
        <rFont val="Tahoma"/>
        <family val="2"/>
      </rPr>
      <t>3. Desconocimiento de la desviación de la ejecución de los controles establecidos en el procedimiento AAUT-PD-001 ATENCIÓN Y RESPUESTA A REQUERIMIENTOS DE LA CIUDADANIA.</t>
    </r>
  </si>
  <si>
    <r>
      <rPr>
        <sz val="8"/>
        <rFont val="Tahoma"/>
        <family val="2"/>
      </rPr>
      <t>1.  Realizar la actualización de los logos institucionales de los diferentes documentos que maneja el área, actualizar y publicar en la intranet de Canal Capital.</t>
    </r>
    <r>
      <rPr>
        <sz val="8"/>
        <color rgb="FFFF0000"/>
        <rFont val="Tahoma"/>
        <family val="2"/>
      </rPr>
      <t xml:space="preserve">
</t>
    </r>
    <r>
      <rPr>
        <sz val="8"/>
        <color theme="1"/>
        <rFont val="Tahoma"/>
        <family val="2"/>
      </rPr>
      <t xml:space="preserve">
</t>
    </r>
    <r>
      <rPr>
        <sz val="8"/>
        <rFont val="Tahoma"/>
        <family val="2"/>
      </rPr>
      <t xml:space="preserve">2. Actualizar, publicar y socializar </t>
    </r>
    <r>
      <rPr>
        <sz val="8"/>
        <color theme="1"/>
        <rFont val="Tahoma"/>
        <family val="2"/>
      </rPr>
      <t xml:space="preserve">el Manual de Servicio a la Ciudadanía AAUT-MN-001 MANUAL DE SERVICIO A LA CIUDADANÍA </t>
    </r>
    <r>
      <rPr>
        <sz val="8"/>
        <rFont val="Tahoma"/>
        <family val="2"/>
      </rPr>
      <t xml:space="preserve">y la  AAUT-PO-001 POLÍTICA INSTITUCIONAL DE SERVICIO A LA CIUDADANÍA en la intranet del Canal. </t>
    </r>
    <r>
      <rPr>
        <sz val="8"/>
        <color rgb="FFFF0000"/>
        <rFont val="Tahoma"/>
        <family val="2"/>
      </rPr>
      <t xml:space="preserve">
</t>
    </r>
    <r>
      <rPr>
        <sz val="8"/>
        <rFont val="Tahoma"/>
        <family val="2"/>
      </rPr>
      <t>3. Revisar y actualizar en la intranet los enlaces dispuestos en los documentos a cargo del área.</t>
    </r>
    <r>
      <rPr>
        <sz val="8"/>
        <color theme="1"/>
        <rFont val="Tahoma"/>
        <family val="2"/>
      </rPr>
      <t xml:space="preserve">
4. Realizar la revisión y ajuste de las matrices utilizadas para control y seguimiento de PQRS y solicitudes de copias de material audiovisual.
5. Verificar y actualizar si es necesario los puntos de control  identificados en el procedimiento AAUT-PD-001 AT</t>
    </r>
    <r>
      <rPr>
        <sz val="8"/>
        <rFont val="Tahoma"/>
        <family val="2"/>
      </rPr>
      <t>ENCIÓN Y RESPUESTA A REQUERIMIENTOS DE LA CIUDADANIA, publicar en la intranet y socializar a las partes interesadas.</t>
    </r>
  </si>
  <si>
    <r>
      <t xml:space="preserve">Reporte At. Ciudadano: </t>
    </r>
    <r>
      <rPr>
        <sz val="8"/>
        <rFont val="Tahoma"/>
        <family val="2"/>
      </rPr>
      <t xml:space="preserve">1. Se realizó la actualización de los logos institucionales en los documentos del área en diciembre del año pasado. 2. La Política Institucional de Servicio al Ciudadano fue actualizada y publicada en diciembre del año 2020 y socializada a través de correo electrónico el 12 de enero del presente año.
En cuanto al Manual no se ha realizado la actualización teniendo en cuenta el Radicado No 547 - LINEAMIENTOS PARA LA ATENCION DE PETICIONES EN REDES SOCIALES del 25 de marzo donde dan sugerencias para este tema, se solicitó mesa de trabajo con la Veeduría para despejar dudas por parte de Secretaría General y esta se agendo hasta mayo por lo que el Manual se actualizará tan pronto se definan los protocolos de atención por redes de acuerdo a esa reunión. 3. Se revisaron los enlaces dispuestos en los documentos a cargo del área en diciembre del año pasado. 4. Se revisaron las matrices y se ajustaron de acuerdo a lo conversado. 5. Respecto a esta acción se verificaron los puntos de control los cuales serán actualizados a finales de este mes.
</t>
    </r>
    <r>
      <rPr>
        <b/>
        <sz val="8"/>
        <rFont val="Tahoma"/>
        <family val="2"/>
      </rPr>
      <t xml:space="preserve">Análisis OCI: </t>
    </r>
    <r>
      <rPr>
        <sz val="8"/>
        <rFont val="Tahoma"/>
        <family val="2"/>
      </rPr>
      <t xml:space="preserve">Verificados los soportes en coherencia con lo reportado por el área se evidencia que a la fecha la caracterización del área sigue presentando fallas en los enlaces establecidos y que los logos siguen desactualizados, de igual manera se observa la actualización y solicitud de publicación en la intranet [con respuesta] el 8 de enero de 2021. Teniendo en cuenta lo evaluado, se califica la acción </t>
    </r>
    <r>
      <rPr>
        <b/>
        <sz val="8"/>
        <rFont val="Tahoma"/>
        <family val="2"/>
      </rPr>
      <t>"En Proceso"</t>
    </r>
    <r>
      <rPr>
        <sz val="8"/>
        <rFont val="Tahoma"/>
        <family val="2"/>
      </rPr>
      <t xml:space="preserve"> y se recomienda al área continuar adelantando las actividades pendientes dentro de los plazos de ejecución programados. </t>
    </r>
  </si>
  <si>
    <r>
      <t xml:space="preserve">Reporte At. Ciudadano: </t>
    </r>
    <r>
      <rPr>
        <sz val="8"/>
        <rFont val="Tahoma"/>
        <family val="2"/>
      </rPr>
      <t xml:space="preserve">1. Se realizó la actualización de los logos institucionales en los documentos del área en diciembre del año pasado, esto fue reportado en el seguimiento anterior. 2. La Política Institucional de Servicio al Ciudadano fue actualizada y publicada en diciembre del año 2020 y socializada a través de correo electrónico el 12 de enero del presente año, esto fue reportado en el seguimiento anterior. 3. Se realizó la actualización del Manual de Servicio al Ciudadano en el mes de junio, el cual fue publicado en la intranet y socializado a través de correo electrónico el 30 de junio. 3. Se revisaron los enlaces dispuestos en los documentos a cargo del área, esto fue reportado en el seguimiento anterior. 4. Se revisaron las matrices y se ajustaron de acuerdo a lo conversado, esto fue reportado en el seguimiento anterior. 5. Respecto a esta acción se verificaron los puntos de control los cuales fueron actualizados en el mes de junio.
</t>
    </r>
    <r>
      <rPr>
        <b/>
        <sz val="8"/>
        <rFont val="Tahoma"/>
        <family val="2"/>
      </rPr>
      <t xml:space="preserve">Análisis OCI: </t>
    </r>
    <r>
      <rPr>
        <sz val="8"/>
        <rFont val="Tahoma"/>
        <family val="2"/>
      </rPr>
      <t xml:space="preserve">Verificados los soportes remitidos por el área se evidencia la actualización del AAUT-MN-001. MANUAL DE SERVICIO A LA CIUDADANÍA y su socialización, así como del procedimiento AAUT-PD-001 ATENCIÓN Y RESPUESTA A REQUERIMIENTOS DE LA CIUDADANIA con fecha del 30 de junio de 2021 de conformidad con lo formulado en el Pan. 
Teniendo en cuenta lo anterior, así como la fecha definida para la ejecución de las actividades se califica la acción como </t>
    </r>
    <r>
      <rPr>
        <b/>
        <sz val="8"/>
        <rFont val="Tahoma"/>
        <family val="2"/>
      </rPr>
      <t>"Terminada"</t>
    </r>
    <r>
      <rPr>
        <sz val="8"/>
        <rFont val="Tahoma"/>
        <family val="2"/>
      </rPr>
      <t xml:space="preserve"> y se procede al cierre de la misma. </t>
    </r>
  </si>
  <si>
    <r>
      <t xml:space="preserve">Reporte At. Ciudadano: </t>
    </r>
    <r>
      <rPr>
        <sz val="8"/>
        <rFont val="Tahoma"/>
        <family val="2"/>
      </rPr>
      <t xml:space="preserve">1. Aún no se ha recibido por parte de la Alcaldía el Manual Operativo del Defensor a la Ciudadanía, documento que define las funciones de esta figura. 2. Se envió en abril un informe a la gerencia con las recomendaciones sugeridas.
</t>
    </r>
    <r>
      <rPr>
        <b/>
        <sz val="8"/>
        <rFont val="Tahoma"/>
        <family val="2"/>
      </rPr>
      <t xml:space="preserve">Análisis OCI: </t>
    </r>
    <r>
      <rPr>
        <sz val="8"/>
        <rFont val="Tahoma"/>
        <family val="2"/>
      </rPr>
      <t xml:space="preserve">Se remiten soportes en los que se evidencia la remisión del informe de la Secretaría General en el que se incluye una (1) recomendación en materia de atención al ciudadano con fecha del 14 de abril de 2021. Teniendo en cuenta la periodicidad establecida, así como las demás actividades pendientes se recomienda al área revisar lo pendiente, así como las fechas de ejecución de manera que se dé cabal cumplimiento. 
Por lo anterior, se califica la acción </t>
    </r>
    <r>
      <rPr>
        <b/>
        <sz val="8"/>
        <rFont val="Tahoma"/>
        <family val="2"/>
      </rPr>
      <t>"En Proceso".</t>
    </r>
  </si>
  <si>
    <r>
      <t xml:space="preserve">Reporte At. Ciudadano: </t>
    </r>
    <r>
      <rPr>
        <sz val="8"/>
        <rFont val="Tahoma"/>
        <family val="2"/>
      </rPr>
      <t xml:space="preserve">1. Se recibió por parte de la Alcaldía el Manual Operativo del Defensor a la Ciudadanía el cual será socializado el próximo mes. 2. Se envió en junio un informe a la gerencia con las recomendaciones sugeridas.
</t>
    </r>
    <r>
      <rPr>
        <b/>
        <sz val="8"/>
        <rFont val="Tahoma"/>
        <family val="2"/>
      </rPr>
      <t xml:space="preserve">Análisis OCI: </t>
    </r>
    <r>
      <rPr>
        <sz val="8"/>
        <rFont val="Tahoma"/>
        <family val="2"/>
      </rPr>
      <t xml:space="preserve">Se evidencia el informe remitido con corte a junio sobre las actividades desempeñadas por la Secretaría General en el que se incluyen las actividades de atención al Ciudadano; sin embargo, es importante que se tenga en cuenta para la presentación de éste la inclusión de las </t>
    </r>
    <r>
      <rPr>
        <i/>
        <sz val="8"/>
        <rFont val="Tahoma"/>
        <family val="2"/>
      </rPr>
      <t>"recomendaciones sugeridas por los particulares que tengan por objeto mejorar el servicio que preste la entidad, racionalizar el empleo de los recursos disponibles y hacer más participativa la gestión pública"</t>
    </r>
    <r>
      <rPr>
        <sz val="8"/>
        <rFont val="Tahoma"/>
        <family val="2"/>
      </rPr>
      <t xml:space="preserve"> teniendo en cuenta lo formulado y adelantar la identificación clara de lo que se recomienda a la Gerencia para la toma de decisiones. 
Por lo anterior, se califica la acción </t>
    </r>
    <r>
      <rPr>
        <b/>
        <sz val="8"/>
        <rFont val="Tahoma"/>
        <family val="2"/>
      </rPr>
      <t>"En Proceso"</t>
    </r>
    <r>
      <rPr>
        <sz val="8"/>
        <rFont val="Tahoma"/>
        <family val="2"/>
      </rPr>
      <t xml:space="preserve"> y se reitera la recomendación de adelantar las actividades pendientes que permitan darle cabal cumplimiento a lo formulado dentro de las fechas establecidas. </t>
    </r>
  </si>
  <si>
    <r>
      <t>1. Realizar las actividades concernientes a mejorar el acceso a la información de</t>
    </r>
    <r>
      <rPr>
        <sz val="8"/>
        <rFont val="Tahoma"/>
        <family val="2"/>
      </rPr>
      <t xml:space="preserve"> la entidad para  las personas en condición de discapacidad de acuerdo con el diagnóstico de lo determinado en la NTC 6047 y Ley 1618 de 2013.</t>
    </r>
    <r>
      <rPr>
        <sz val="8"/>
        <color rgb="FFFF0000"/>
        <rFont val="Tahoma"/>
        <family val="2"/>
      </rPr>
      <t xml:space="preserve">
</t>
    </r>
    <r>
      <rPr>
        <sz val="8"/>
        <color theme="1"/>
        <rFont val="Tahoma"/>
        <family val="2"/>
      </rPr>
      <t xml:space="preserve">
2. Publicar en la entrada de la entidad los horarios de atención de la entidad y los requisitos para acceso a los servicios prestados si se requieren.
3. Verificar en cual de los canales de atención que tiene la entidad puede implementarse medición de tiempos de espera.
4. Publicar la política de tratamiento de datos personales en la Oficina de Atención al Ciudadano. 
5. Proponer una capacitación semestral en temas de atención al ciudadano al supervisor del contrato de aseo y vigilancia para el personal que cumple estas funciones, teniendo en cuenta los lineamientos del Manual de Servicio a la Ciudadanía.
</t>
    </r>
    <r>
      <rPr>
        <sz val="8"/>
        <rFont val="Tahoma"/>
        <family val="2"/>
      </rPr>
      <t xml:space="preserve">
6. Realizar una solicitud de evaluación al área de Recursos Humanos en el marco de la implementación de la política y de estándares de excelencia en materia de atención al ciudadano.</t>
    </r>
    <r>
      <rPr>
        <sz val="8"/>
        <color theme="1"/>
        <rFont val="Tahoma"/>
        <family val="2"/>
      </rPr>
      <t xml:space="preserve">
7. Presentar trimestralmente a la Gerencia un informe sobre los servicios que presenten el mayor número de quejas y reclamos, y principales recomendaciones sugeridas por los particulares que tengan por objeto mejorar el servicio que preste la entidad, racionalizar el empleo de los recursos disponibles y hacer más participativa la gestión pública.</t>
    </r>
  </si>
  <si>
    <r>
      <t xml:space="preserve">Reporte At. Ciudadano: </t>
    </r>
    <r>
      <rPr>
        <sz val="8"/>
        <rFont val="Tahoma"/>
        <family val="2"/>
      </rPr>
      <t xml:space="preserve">1. Se solicitó el 1 de diciembre al área de Servicios Administrativos incluir en el presupuesto el tema de señalización con enfoque diferencial y se envió la normativa que lo justifica. 2. Se solicitó el 1 de diciembre al área de Servicios Administrativos incluir en el presupuesto un aviso hablador en la entrada de la entidad con los horarios de atención y los requisitos para acceder a los servicios y se envío la infografía que se ubicará en la entrada de la entidad. 3. Teniendo en cuenta la situación actual de emergencia sanitaria y que la prestación del servicio continua de manera virtual se definió que la herramienta optima para medir el tiempo de espera y atención es el chat institucional por lo que se solicito a las áreas encargadas el pago de JIVOCHAT en el presupuesto de este año. Se realizó el memorando de justificación en el mes de abril para la resolución del pago de esta herramienta. 4.  Se solicitó el 1 de diciembre al área de Servicios Administrativos incluir en el presupuesto una cartelera y/o aviso hablador en la oficina de Atención al Ciudadano con la Política de Tratamiento de Datos Personales la cual fue enviada para conocimiento del área. 5. Se realizó en el mes de abril dos capacitaciones en temas de atención al ciudadano al personal que cumple las funciones de aseo y vigilancia. 6. No se ha realizado ningún avance al respecto. 7. Se envió en abril un informe a la gerencia con las recomendaciones sugeridas.
</t>
    </r>
    <r>
      <rPr>
        <b/>
        <sz val="8"/>
        <rFont val="Tahoma"/>
        <family val="2"/>
      </rPr>
      <t xml:space="preserve">Análisis OCI: </t>
    </r>
    <r>
      <rPr>
        <sz val="8"/>
        <rFont val="Tahoma"/>
        <family val="2"/>
      </rPr>
      <t xml:space="preserve">Revisados los soportes remitidos por el área sobre la ejecución de lo formulado, se evidencia que se han venido adelantando las gestiones frente a la señalización, solicitud de presupuesto para aviso hablador, así como de la infografía con horario de atención al ciudadano se puede observar también la justificación de integración del software Jivochat para atención en la página web del Canal. Frente a los soportes en materia de capacitación al personal de vigilancia y aseo se observa la lista de asistencia con inconsistencias en el diligenciamiento ya que el encargado del evento no firma el formato ni se incluye en la lista de asistentes y, por último, frente al informe remitido a Gerencia se recomienda al área adelantar los ajustes necesarios que permitan emitir información que cumpla con los criterios formulados </t>
    </r>
    <r>
      <rPr>
        <i/>
        <sz val="8"/>
        <rFont val="Tahoma"/>
        <family val="2"/>
      </rPr>
      <t>..."servicios que presenten el mayor número de quejas y reclamos, y principales recomendaciones sugeridas por los particulares que tengan por objeto mejorar el servicio que preste la entidad..."</t>
    </r>
    <r>
      <rPr>
        <sz val="8"/>
        <rFont val="Tahoma"/>
        <family val="2"/>
      </rPr>
      <t xml:space="preserve"> ya que estos no se pueden observar en la presentación. 
Teniendo en cuenta lo anterior, se califica la acción </t>
    </r>
    <r>
      <rPr>
        <b/>
        <sz val="8"/>
        <rFont val="Tahoma"/>
        <family val="2"/>
      </rPr>
      <t xml:space="preserve">"En Proceso". </t>
    </r>
  </si>
  <si>
    <r>
      <t xml:space="preserve">Reporte At. Ciudadano: </t>
    </r>
    <r>
      <rPr>
        <sz val="8"/>
        <rFont val="Tahoma"/>
        <family val="2"/>
      </rPr>
      <t>1. Aunque se hizo la solicitud al área de Servicios Administrativos, teniendo en cuenta los cambios estructurales que tiene la entidad se encuentra en proceso de adquisición la señalización en braille. 2. Se encuentra en proceso de adquisición por parte de Servicios Administrativos un aviso hablador en la entrada de la entidad con los horarios de atención y los requisitos para acceder a los servicios. 3. Se adquirió el Jivo Chat en versión pro lo que permite la medición de los tiempos en este canal, esto se puede evidenciar en los informes de PQRS donde se detalla esta información. 4.  Se encuentra en proceso de adquisición por parte de Servicios Administrativos  una cartelera y/o aviso hablador en la oficina de Atención al Ciudadano con la Política de Tratamiento de Datos Personales. 5. Se realizó en el mes de abril dos capacitaciones en temas de atención al ciudadano al personal que cumple las funciones de aseo y vigilancia, las próximas capacitaciones se tienen programadas para el mes de octubre. 6. Se realizó por parte de Recursos Humanos una certificación de  competencias laborales  en el tema de atención al ciudadano con el SENA. 7. Se envió en junio un informe a la gerencia con las recomendaciones sugeridas.</t>
    </r>
    <r>
      <rPr>
        <b/>
        <sz val="8"/>
        <rFont val="Tahoma"/>
        <family val="2"/>
      </rPr>
      <t xml:space="preserve">
Análisis OCI: </t>
    </r>
    <r>
      <rPr>
        <sz val="8"/>
        <rFont val="Tahoma"/>
        <family val="2"/>
      </rPr>
      <t>Se adelanta la verificación de los soportes entregados por el área evidenciando que se ha venido adelantando el seguimiento a las mejoras frente a la implementación en Braille, la adquisición del software de atención del chat de la página web y el aviso de conformidad con lo formulado en el Plan, así mismo se evidencia que para la actividad 6 se establece "Realizar una solicitud de evaluación al área de Recursos Humanos en el marco de la implementación de la política y de estándares de excelencia en materia de atención al ciudadano" remitiéndose el certificado del curso Atender clientes de acuerdo con procedimiento de servicio y normativa - NIVEL INTERMEDIO del SENA lo cual si bien fortalece las competencias de la Auxiliar de Atención al Ciudadano no es coherente con lo determinado en la acción por lo que se recomienda adelantar la solicitud establecida. Por último frente al informe remitido a Gerencia General es importante que se tenga en cuenta para la presentación de éste la inclusión de las "recomendaciones sugeridas por los particulares que tengan por objeto mejorar el servicio que preste la entidad, racionalizar el empleo de los recursos disponibles y hacer más participativa la gestión pública" teniendo en cuenta la acción planteada. 
Teniendo en cuenta lo anterior, se califica la acción</t>
    </r>
    <r>
      <rPr>
        <b/>
        <sz val="8"/>
        <rFont val="Tahoma"/>
        <family val="2"/>
      </rPr>
      <t xml:space="preserve"> "En Proceso" </t>
    </r>
    <r>
      <rPr>
        <sz val="8"/>
        <rFont val="Tahoma"/>
        <family val="2"/>
      </rPr>
      <t>y se recomienda verificar el plan formulado con el fin de adelantar las actividades pendientes que permitan darle cabal cumplimiento a lo formulado dentro de los plazos establecidos para tal fin.</t>
    </r>
  </si>
  <si>
    <r>
      <rPr>
        <b/>
        <sz val="8"/>
        <rFont val="Tahoma"/>
        <family val="2"/>
      </rPr>
      <t>Reporte T. Humano</t>
    </r>
    <r>
      <rPr>
        <sz val="8"/>
        <rFont val="Tahoma"/>
        <family val="2"/>
      </rPr>
      <t xml:space="preserve">: Este año se va a capacitar el personal en el tema y en los formatos.
</t>
    </r>
    <r>
      <rPr>
        <b/>
        <sz val="8"/>
        <rFont val="Tahoma"/>
        <family val="2"/>
      </rPr>
      <t>Análisis OCI:</t>
    </r>
    <r>
      <rPr>
        <sz val="8"/>
        <rFont val="Tahoma"/>
        <family val="2"/>
      </rPr>
      <t xml:space="preserve"> Teniendo lo indicado por el área, el documento  lineamientos para la gestión de conflictos de interés  ya fue adoptado formalmente, se encuentra publicado en la intranet. Por lo anterior se califica como   </t>
    </r>
    <r>
      <rPr>
        <b/>
        <sz val="8"/>
        <rFont val="Tahoma"/>
        <family val="2"/>
      </rPr>
      <t xml:space="preserve">"Terminada Extemporánea" </t>
    </r>
    <r>
      <rPr>
        <sz val="8"/>
        <rFont val="Tahoma"/>
        <family val="2"/>
      </rPr>
      <t xml:space="preserve">con estado </t>
    </r>
    <r>
      <rPr>
        <b/>
        <sz val="8"/>
        <rFont val="Tahoma"/>
        <family val="2"/>
      </rPr>
      <t xml:space="preserve">"abierta" </t>
    </r>
    <r>
      <rPr>
        <sz val="8"/>
        <rFont val="Tahoma"/>
        <family val="2"/>
      </rPr>
      <t>Y se recomienda  realizar capacitaciones y socializaciones a los funcionarios de capital sobre el documento, para que estos puedan implementarlo de una manera adecuada.</t>
    </r>
  </si>
  <si>
    <r>
      <rPr>
        <b/>
        <sz val="8"/>
        <rFont val="Tahoma"/>
        <family val="2"/>
      </rPr>
      <t>Reporte T. Humano</t>
    </r>
    <r>
      <rPr>
        <sz val="8"/>
        <rFont val="Tahoma"/>
        <family val="2"/>
      </rPr>
      <t xml:space="preserve">: Se aprueba el documento de conflictos de interés Canal Capital, se invita a los colaboradores a completar el modulo de conflictos de interés en Sideap y se realizan 4 capacitaciones de conflictos de interés invitando a todos los colaboradores.
</t>
    </r>
    <r>
      <rPr>
        <b/>
        <sz val="8"/>
        <rFont val="Tahoma"/>
        <family val="2"/>
      </rPr>
      <t>Análisis OCI:</t>
    </r>
    <r>
      <rPr>
        <sz val="8"/>
        <rFont val="Tahoma"/>
        <family val="2"/>
      </rPr>
      <t xml:space="preserve"> Teniendo en cuenta lo indicado por el área, se evidencia las 4 capacitaciones realizadas en conflictos de intereses a los funcionarios de Canal Capital  y la socialización del documento, dando cumplimiento a las actividades propuestas. Por lo anterior, se califica como </t>
    </r>
    <r>
      <rPr>
        <b/>
        <sz val="8"/>
        <rFont val="Tahoma"/>
        <family val="2"/>
      </rPr>
      <t xml:space="preserve">"Terminada Extemporánea" </t>
    </r>
    <r>
      <rPr>
        <sz val="8"/>
        <rFont val="Tahoma"/>
        <family val="2"/>
      </rPr>
      <t>con estado</t>
    </r>
    <r>
      <rPr>
        <b/>
        <sz val="8"/>
        <rFont val="Tahoma"/>
        <family val="2"/>
      </rPr>
      <t xml:space="preserve"> "Cerrada" </t>
    </r>
  </si>
  <si>
    <r>
      <t xml:space="preserve">Reporte T. Humano: </t>
    </r>
    <r>
      <rPr>
        <sz val="8"/>
        <rFont val="Tahoma"/>
        <family val="2"/>
      </rPr>
      <t>Se habló del tema y de posibilidad de complementar el botón de denuncias que tenemos en la intranet e incluir todos los tipos posibles de denuncias.</t>
    </r>
    <r>
      <rPr>
        <b/>
        <sz val="8"/>
        <rFont val="Tahoma"/>
        <family val="2"/>
      </rPr>
      <t xml:space="preserve">
Análisis OCI: </t>
    </r>
    <r>
      <rPr>
        <sz val="8"/>
        <rFont val="Tahoma"/>
        <family val="2"/>
      </rPr>
      <t xml:space="preserve">Teniendo en cuenta que el área no remitió soportes que permitan evidenciar el cumplimiento de la acción así como las fechas de terminación establecidas, se califica la acción con alerta </t>
    </r>
    <r>
      <rPr>
        <b/>
        <sz val="8"/>
        <rFont val="Tahoma"/>
        <family val="2"/>
      </rPr>
      <t>"Sin Iniciar"</t>
    </r>
    <r>
      <rPr>
        <sz val="8"/>
        <rFont val="Tahoma"/>
        <family val="2"/>
      </rPr>
      <t xml:space="preserve"> y se recomienda al área adelantar las actividades formuladas ya que la acción debía tener cumplimiento en el año 2020.</t>
    </r>
  </si>
  <si>
    <r>
      <rPr>
        <b/>
        <sz val="8"/>
        <rFont val="Tahoma"/>
        <family val="2"/>
      </rPr>
      <t>Reporte T. Humano</t>
    </r>
    <r>
      <rPr>
        <sz val="8"/>
        <rFont val="Tahoma"/>
        <family val="2"/>
      </rPr>
      <t xml:space="preserve">: Se estudia con las áreas involucradas la implementación de este formulario en la intranet de Canal Capital, se carga un botón de denuncia en la pagina inicial de la intranet de Capital donde carga un formulario de denuncias para acoso laboral, conflictos de interés y corrupción este otros, además se invita por medio del boletín interno a todos los colaboradores a que conozcan esta herramienta.                                  
</t>
    </r>
    <r>
      <rPr>
        <b/>
        <sz val="8"/>
        <rFont val="Tahoma"/>
        <family val="2"/>
      </rPr>
      <t>Análisis OCI:</t>
    </r>
    <r>
      <rPr>
        <sz val="8"/>
        <rFont val="Tahoma"/>
        <family val="2"/>
      </rPr>
      <t xml:space="preserve"> Se evidencia la creación del botón "denuncia" en la nueva interfaz de la  intranet de Capital, donde se pueden realizar denuncias de corrupción, se evidencia la socialización de la herramienta a través del boletín interno. Dando cumplimiento a las actividades propuestas, por lo anterior, se califica como </t>
    </r>
    <r>
      <rPr>
        <b/>
        <sz val="8"/>
        <rFont val="Tahoma"/>
        <family val="2"/>
      </rPr>
      <t xml:space="preserve">"Terminada" </t>
    </r>
    <r>
      <rPr>
        <sz val="8"/>
        <rFont val="Tahoma"/>
        <family val="2"/>
      </rPr>
      <t>con estado</t>
    </r>
    <r>
      <rPr>
        <b/>
        <sz val="8"/>
        <rFont val="Tahoma"/>
        <family val="2"/>
      </rPr>
      <t xml:space="preserve"> "Cerrada" </t>
    </r>
  </si>
  <si>
    <r>
      <rPr>
        <b/>
        <sz val="8"/>
        <rFont val="Tahoma"/>
        <family val="2"/>
      </rPr>
      <t>Reporte Planeación:</t>
    </r>
    <r>
      <rPr>
        <sz val="8"/>
        <rFont val="Tahoma"/>
        <family val="2"/>
      </rPr>
      <t xml:space="preserve"> Se está revisando internamente con el equipo de planeación la información requerida para la documentación del manual de implementación del MIPG al interior de la entidad.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y se recomienda reportar avances para el próximo seguimiento ya que la actividad estaba programada para ser ejecutada en el año 2020.</t>
    </r>
  </si>
  <si>
    <r>
      <rPr>
        <b/>
        <sz val="8"/>
        <rFont val="Tahoma"/>
        <family val="2"/>
      </rPr>
      <t>Reporte Planeación:</t>
    </r>
    <r>
      <rPr>
        <sz val="8"/>
        <rFont val="Tahoma"/>
        <family val="2"/>
      </rPr>
      <t xml:space="preserve"> El Manual de MIPG se elaboró y publicó en la intranet en el mes de agosto, en el mismo se da claridad al esquema de líneas de defensa en el marco del MIPG. 
La ubicación del archivo en la intranet es en la siguiente ruta: Manual MIPG, en la ruta: Inicio &gt; Estratégicos &gt; 1. Planeación Estratégica &gt; Manual
</t>
    </r>
    <r>
      <rPr>
        <b/>
        <sz val="8"/>
        <rFont val="Tahoma"/>
        <family val="2"/>
      </rPr>
      <t xml:space="preserve">Análisis OCI: </t>
    </r>
    <r>
      <rPr>
        <sz val="8"/>
        <rFont val="Tahoma"/>
        <family val="2"/>
      </rPr>
      <t xml:space="preserve">Según lo reportado por el área, se califica </t>
    </r>
    <r>
      <rPr>
        <b/>
        <sz val="8"/>
        <rFont val="Tahoma"/>
        <family val="2"/>
      </rPr>
      <t xml:space="preserve">"Terminada Extemporánea" </t>
    </r>
    <r>
      <rPr>
        <sz val="8"/>
        <rFont val="Tahoma"/>
        <family val="2"/>
      </rPr>
      <t xml:space="preserve">con estado </t>
    </r>
    <r>
      <rPr>
        <b/>
        <sz val="8"/>
        <rFont val="Tahoma"/>
        <family val="2"/>
      </rPr>
      <t xml:space="preserve">"Cerrada"  </t>
    </r>
    <r>
      <rPr>
        <sz val="8"/>
        <rFont val="Tahoma"/>
        <family val="2"/>
      </rPr>
      <t>evidenciando la elaboración del Manual de MIPG y su inclusión del esquema de líneas de defensa.</t>
    </r>
  </si>
  <si>
    <r>
      <t xml:space="preserve">Reporte T. Humano: </t>
    </r>
    <r>
      <rPr>
        <sz val="8"/>
        <rFont val="Tahoma"/>
        <family val="2"/>
      </rPr>
      <t>Se elaboró el plan Estratégico de Recursos Humanos para el 2021 - 2024, se están ejecutando las acciones para este año.</t>
    </r>
    <r>
      <rPr>
        <b/>
        <sz val="8"/>
        <rFont val="Tahoma"/>
        <family val="2"/>
      </rPr>
      <t xml:space="preserve">
Análisis OCI: </t>
    </r>
    <r>
      <rPr>
        <sz val="8"/>
        <rFont val="Tahoma"/>
        <family val="2"/>
      </rPr>
      <t xml:space="preserve">Se verifica la elaboración del documento, sin embargo unas de las acciones formuladas es publicar y socializar el PETH, de lo cual no se remiten evidencias de la socialización. Por lo anterior se califica como </t>
    </r>
    <r>
      <rPr>
        <b/>
        <sz val="8"/>
        <rFont val="Tahoma"/>
        <family val="2"/>
      </rPr>
      <t xml:space="preserve">"En proceso" </t>
    </r>
    <r>
      <rPr>
        <sz val="8"/>
        <rFont val="Tahoma"/>
        <family val="2"/>
      </rPr>
      <t xml:space="preserve">Se recomienda adelantar las acciones pendientes </t>
    </r>
    <r>
      <rPr>
        <b/>
        <sz val="8"/>
        <rFont val="Tahoma"/>
        <family val="2"/>
      </rPr>
      <t xml:space="preserve"> </t>
    </r>
  </si>
  <si>
    <r>
      <t xml:space="preserve">Reporte T. Humano: </t>
    </r>
    <r>
      <rPr>
        <sz val="8"/>
        <rFont val="Tahoma"/>
        <family val="2"/>
      </rPr>
      <t>Estas evaluaciones se están realizando de manera digital y en algunos casos aleatoriamente. Y en las capacitaciones que son realizadas mediante contrato las realiza el proveedor.</t>
    </r>
    <r>
      <rPr>
        <b/>
        <sz val="8"/>
        <rFont val="Tahoma"/>
        <family val="2"/>
      </rPr>
      <t xml:space="preserve">
Análisis OCI: </t>
    </r>
    <r>
      <rPr>
        <sz val="8"/>
        <rFont val="Tahoma"/>
        <family val="2"/>
      </rPr>
      <t xml:space="preserve">No se remiten evidencias de la  Revisión de preguntas de los formatos  002 EVALUACIÓN DE CAPACITACIÓN y 019 EVALUACIÓN DE IMPACTO DE CAPACITACIÓN, ni de la identificación de cuales actividades y capacitaciones se diligenciaran estos formatos, la evidencia remitida solo  soporta la realización de formatos digitales para poder tabular reportes, pero tampoco hay evidencia de su socialización, por lo anterior se califica </t>
    </r>
    <r>
      <rPr>
        <b/>
        <sz val="8"/>
        <rFont val="Tahoma"/>
        <family val="2"/>
      </rPr>
      <t xml:space="preserve">"En proceso" </t>
    </r>
    <r>
      <rPr>
        <sz val="8"/>
        <rFont val="Tahoma"/>
        <family val="2"/>
      </rPr>
      <t xml:space="preserve"> y se recomienda adelantar y remitir evidencia de las acciones formuladas.</t>
    </r>
  </si>
  <si>
    <r>
      <t xml:space="preserve">Reporte T. Humano: </t>
    </r>
    <r>
      <rPr>
        <sz val="8"/>
        <rFont val="Tahoma"/>
        <family val="2"/>
      </rPr>
      <t>Nuevamente se están revisando los procesos y si es necesario realizar los ajustes necesarios.</t>
    </r>
    <r>
      <rPr>
        <b/>
        <sz val="8"/>
        <rFont val="Tahoma"/>
        <family val="2"/>
      </rPr>
      <t xml:space="preserve">
Análisis OCI: </t>
    </r>
    <r>
      <rPr>
        <sz val="8"/>
        <rFont val="Tahoma"/>
        <family val="2"/>
      </rPr>
      <t xml:space="preserve">Teniendo en cuenta que el área no remitió soportes que permitan evidenciar el cumplimiento de la acción así como las fechas de terminación establecidas, se califica la acción con alerta </t>
    </r>
    <r>
      <rPr>
        <b/>
        <sz val="8"/>
        <rFont val="Tahoma"/>
        <family val="2"/>
      </rPr>
      <t>"Sin Iniciar"</t>
    </r>
    <r>
      <rPr>
        <sz val="8"/>
        <rFont val="Tahoma"/>
        <family val="2"/>
      </rPr>
      <t xml:space="preserve"> y se recomienda al área adelantar las actividades formuladas dentro de los plazos establecidos en el plan con el fin de dar cabal cumplimiento a lo determinado.</t>
    </r>
  </si>
  <si>
    <r>
      <t xml:space="preserve">Reporte T. Humano: </t>
    </r>
    <r>
      <rPr>
        <sz val="8"/>
        <rFont val="Tahoma"/>
        <family val="2"/>
      </rPr>
      <t>Proceso pendiente.</t>
    </r>
    <r>
      <rPr>
        <b/>
        <sz val="8"/>
        <rFont val="Tahoma"/>
        <family val="2"/>
      </rPr>
      <t xml:space="preserve">
Análisis OCI: </t>
    </r>
    <r>
      <rPr>
        <sz val="8"/>
        <rFont val="Tahoma"/>
        <family val="2"/>
      </rPr>
      <t xml:space="preserve">Según lo reportado por el área, la acción se califica </t>
    </r>
    <r>
      <rPr>
        <b/>
        <sz val="8"/>
        <rFont val="Tahoma"/>
        <family val="2"/>
      </rPr>
      <t xml:space="preserve">"Sin iniciar" </t>
    </r>
    <r>
      <rPr>
        <sz val="8"/>
        <rFont val="Tahoma"/>
        <family val="2"/>
      </rPr>
      <t xml:space="preserve"> y se recomienda adelantar y remitir evidencia de las acciones formuladas, teniendo en cuenta el tiempo propuesto para cumplir con la acción.</t>
    </r>
  </si>
  <si>
    <r>
      <t xml:space="preserve">Reporte T. Humano: </t>
    </r>
    <r>
      <rPr>
        <sz val="8"/>
        <rFont val="Tahoma"/>
        <family val="2"/>
      </rPr>
      <t>Se esta realizando el estudio de necesidades. Se realizaron reuniones por áreas para identificar estas necesidades</t>
    </r>
    <r>
      <rPr>
        <b/>
        <sz val="8"/>
        <rFont val="Tahoma"/>
        <family val="2"/>
      </rPr>
      <t xml:space="preserve">
Análisis OCI: </t>
    </r>
    <r>
      <rPr>
        <sz val="8"/>
        <rFont val="Tahoma"/>
        <family val="2"/>
      </rPr>
      <t xml:space="preserve">El soporte remitido da evidencia de que  se está iniciando con el estudio de necesidades, por lo anterior se califica </t>
    </r>
    <r>
      <rPr>
        <b/>
        <sz val="8"/>
        <rFont val="Tahoma"/>
        <family val="2"/>
      </rPr>
      <t>" En proceso"</t>
    </r>
    <r>
      <rPr>
        <sz val="8"/>
        <rFont val="Tahoma"/>
        <family val="2"/>
      </rPr>
      <t xml:space="preserve"> y se recomienda adelantar las actividades necesarias para completar el estudio de manera detallada y completa.</t>
    </r>
  </si>
  <si>
    <r>
      <t xml:space="preserve">Reporte T. Humano: </t>
    </r>
    <r>
      <rPr>
        <sz val="8"/>
        <rFont val="Tahoma"/>
        <family val="2"/>
      </rPr>
      <t>Se realiza todos los estudios de mercado correspondientes para el proceso de ampliación de la planta de personal.</t>
    </r>
    <r>
      <rPr>
        <b/>
        <sz val="8"/>
        <rFont val="Tahoma"/>
        <family val="2"/>
      </rPr>
      <t xml:space="preserve">
Análisis OCI: </t>
    </r>
    <r>
      <rPr>
        <sz val="8"/>
        <rFont val="Tahoma"/>
        <family val="2"/>
      </rPr>
      <t>Se verifica la elaboración de una un estudio de identificación de necesidades de personal, del cual surge la creación de 206 nuevos cargos para Canal Capital,   Dando cumplimiento a las actividades propuestas, por lo anterior, se califica como</t>
    </r>
    <r>
      <rPr>
        <b/>
        <sz val="8"/>
        <rFont val="Tahoma"/>
        <family val="2"/>
      </rPr>
      <t xml:space="preserve"> "Terminada" </t>
    </r>
    <r>
      <rPr>
        <sz val="8"/>
        <rFont val="Tahoma"/>
        <family val="2"/>
      </rPr>
      <t>con estado</t>
    </r>
    <r>
      <rPr>
        <b/>
        <sz val="8"/>
        <rFont val="Tahoma"/>
        <family val="2"/>
      </rPr>
      <t xml:space="preserve"> "Cerrada"</t>
    </r>
  </si>
  <si>
    <r>
      <t xml:space="preserve">Reporte Comunicaciones: </t>
    </r>
    <r>
      <rPr>
        <sz val="8"/>
        <rFont val="Tahoma"/>
        <family val="2"/>
      </rPr>
      <t xml:space="preserve">Ya se han realizado diferentes ajustes a los canales de comunicación internos, que también fueron socializados en la jornada de reinducción del 21 de abril del 2021.
</t>
    </r>
    <r>
      <rPr>
        <b/>
        <sz val="8"/>
        <rFont val="Tahoma"/>
        <family val="2"/>
      </rPr>
      <t xml:space="preserve">Análisis OCI: </t>
    </r>
    <r>
      <rPr>
        <sz val="8"/>
        <rFont val="Tahoma"/>
        <family val="2"/>
      </rPr>
      <t xml:space="preserve">Si bien se han adelantado revisiones al interior del área, así como de la socialización de los ajustes en la jornada de reinducción del 21 de abril de 2021 se encuentra pendiente la formalización de la actualización llevada a cabo y posterior revisión y aprobación. Teniendo en cuenta que la fecha de terminación de la actividad era el 31 de diciembre de 2020, se reconocen los avances que se han adelantado; sin embargo, se califica la acción con alerta </t>
    </r>
    <r>
      <rPr>
        <b/>
        <sz val="8"/>
        <rFont val="Tahoma"/>
        <family val="2"/>
      </rPr>
      <t>"Incumplida"</t>
    </r>
    <r>
      <rPr>
        <sz val="8"/>
        <rFont val="Tahoma"/>
        <family val="2"/>
      </rPr>
      <t xml:space="preserve"> y se recomienda al área finalizar la ejecución de las acciones pendientes formuladas en el plan. </t>
    </r>
  </si>
  <si>
    <r>
      <t xml:space="preserve">Reporte Comunicaciones: </t>
    </r>
    <r>
      <rPr>
        <sz val="8"/>
        <rFont val="Tahoma"/>
        <family val="2"/>
      </rPr>
      <t xml:space="preserve">En la jornada de reinducción del 21 de abril del 2021 se socializaron los ajustes la ruta de revisión del contenido a publicar o difundir, acción que se encuentra sujeta al ajuste de procedimientos de comunicación interna con los que hoy en día se trabajan. Adicionalmente, la última coordinadora de prensa y comunicaciones realizó la estrategia de comunicaciones que socializó con la gerencia del canal y la cual se anexa en el repositorio destinado.
</t>
    </r>
    <r>
      <rPr>
        <b/>
        <sz val="8"/>
        <rFont val="Tahoma"/>
        <family val="2"/>
      </rPr>
      <t xml:space="preserve">Análisis OCI: </t>
    </r>
    <r>
      <rPr>
        <sz val="8"/>
        <rFont val="Tahoma"/>
        <family val="2"/>
      </rPr>
      <t xml:space="preserve">De conformidad con lo informado por el área, así como los soportes entregados se adelantó la socialización de la ruta de la comunicación colaborativa y externa, así como de la estratégica diseñada para Comunicaciones; sin embargo, no se evidencia la finalización de la revisión, actualización y socialización de los procedimientos, por lo que teniendo en cuenta la fecha de terminación de la acción se califica con alerta </t>
    </r>
    <r>
      <rPr>
        <b/>
        <sz val="8"/>
        <rFont val="Tahoma"/>
        <family val="2"/>
      </rPr>
      <t>"Incumplida"</t>
    </r>
    <r>
      <rPr>
        <sz val="8"/>
        <rFont val="Tahoma"/>
        <family val="2"/>
      </rPr>
      <t xml:space="preserve"> y se reitera la recomendación de adelantar lo pendiente para dar cabal cumplimiento a lo formulado. </t>
    </r>
  </si>
  <si>
    <r>
      <t xml:space="preserve">Reporte Comunicaciones: </t>
    </r>
    <r>
      <rPr>
        <sz val="8"/>
        <rFont val="Tahoma"/>
        <family val="2"/>
      </rPr>
      <t xml:space="preserve">Actualmente se está trabajando en la formulación de la Política de Comunicaciones, basada en el Manual de Comunicaciones Distrital. Además se consolido el desarrollo y diseño del Brief unificado, para este proceso se compartió el primer borrador de Brief para una correcta retroalimentación del mismo, se ajustó acorde a las observaciones, se envío para aprobación y se presentó en comité.
</t>
    </r>
    <r>
      <rPr>
        <b/>
        <sz val="8"/>
        <rFont val="Tahoma"/>
        <family val="2"/>
      </rPr>
      <t xml:space="preserve">Análisis OCI: </t>
    </r>
    <r>
      <rPr>
        <sz val="8"/>
        <rFont val="Tahoma"/>
        <family val="2"/>
      </rPr>
      <t xml:space="preserve">De conformidad con el reporte adelantado por el área se evidencia la unificación del formato "Brief"; sin embargo, teniendo en cuenta que la fecha de terminación era el 31 de diciembre de 2020 no se ha finalizado la construcción del plan de comunicaciones y que se encuentra pendiente la socialización se califica con alerta </t>
    </r>
    <r>
      <rPr>
        <b/>
        <sz val="8"/>
        <rFont val="Tahoma"/>
        <family val="2"/>
      </rPr>
      <t>"Incumplida"</t>
    </r>
    <r>
      <rPr>
        <sz val="8"/>
        <rFont val="Tahoma"/>
        <family val="2"/>
      </rPr>
      <t xml:space="preserve"> y se recomienda al área dar cumplimiento a lo formulado. </t>
    </r>
  </si>
  <si>
    <r>
      <t xml:space="preserve">Reporte Comunicación: </t>
    </r>
    <r>
      <rPr>
        <sz val="8"/>
        <rFont val="Tahoma"/>
        <family val="2"/>
      </rPr>
      <t xml:space="preserve">Se está trabajando en la formulación de la Política de Comunicaciones, basada en el Manual de Comunicaciones Distrital. Adicionalmente, como avance al material de este documento, se consolido el desarrollo y diseño del Brief unificado, el cual ya fue actualizado, socializado con los colaboradores d ella entidad y actualmente se encuentra publicado en la intranet.
</t>
    </r>
    <r>
      <rPr>
        <b/>
        <sz val="8"/>
        <rFont val="Tahoma"/>
        <family val="2"/>
      </rPr>
      <t xml:space="preserve">Análisis OCI: </t>
    </r>
    <r>
      <rPr>
        <sz val="8"/>
        <rFont val="Tahoma"/>
        <family val="2"/>
      </rPr>
      <t xml:space="preserve">Verificados los soportes remitidos por el área no se evidencia la relación con la actualización y socialización del plan de comunicaciones en el que se incluya el Brief y la estrategia con la que cuenta el área, sumado a lo anterior se estableció la fecha de terminación para el 31 de diciembre de 2020 por lo que la acción se califica con alerta </t>
    </r>
    <r>
      <rPr>
        <b/>
        <sz val="8"/>
        <rFont val="Tahoma"/>
        <family val="2"/>
      </rPr>
      <t xml:space="preserve">"Incumplida" </t>
    </r>
    <r>
      <rPr>
        <sz val="8"/>
        <rFont val="Tahoma"/>
        <family val="2"/>
      </rPr>
      <t xml:space="preserve">y se reitera la recomendación de adelantar las actividades pendientes que permitan darle cabal cumplimiento a lo formulado.  </t>
    </r>
  </si>
  <si>
    <r>
      <t xml:space="preserve">Reporte Comunicaciones: </t>
    </r>
    <r>
      <rPr>
        <sz val="8"/>
        <rFont val="Tahoma"/>
        <family val="2"/>
      </rPr>
      <t xml:space="preserve">Para una revisión del manejo de canales de comunicación externo luego de analizar su eficiencia, no se cuenta con la herramienta de seguimiento para tal fin. En cuanto a prensa no se cuenta con el Monitoreo de Medios por no se puede hacer este seguimiento y evaluación,  y tampoco se cuenta con una herramienta de mailing masivo, para enviar correos a personas interesadas en nuestros temas.
</t>
    </r>
    <r>
      <rPr>
        <b/>
        <sz val="8"/>
        <rFont val="Tahoma"/>
        <family val="2"/>
      </rPr>
      <t xml:space="preserve">Análisis OCI: </t>
    </r>
    <r>
      <rPr>
        <sz val="8"/>
        <rFont val="Tahoma"/>
        <family val="2"/>
      </rPr>
      <t xml:space="preserve">De conformidad con el reporte adelantado por el área no se ha adelantado la determinación de los mecanismos con los que se puedan evaluar la efectividad de los canales de comunicación externos. Es importante que se tenga en cuenta que las revisiones adelantadas deben documentarse de manera que el equipo de la Oficina de Control Interno pueda evaluar los soportes y establecer el grado de cumplimiento de lo formulado. 
Por lo anterior, se califica la acción con alerta </t>
    </r>
    <r>
      <rPr>
        <b/>
        <sz val="8"/>
        <rFont val="Tahoma"/>
        <family val="2"/>
      </rPr>
      <t>"Sin Iniciar"</t>
    </r>
    <r>
      <rPr>
        <sz val="8"/>
        <rFont val="Tahoma"/>
        <family val="2"/>
      </rPr>
      <t xml:space="preserve"> y dar cumplimiento a lo establecido en el plan. </t>
    </r>
  </si>
  <si>
    <r>
      <t xml:space="preserve">Reporte Comunicaciones: </t>
    </r>
    <r>
      <rPr>
        <sz val="8"/>
        <rFont val="Tahoma"/>
        <family val="2"/>
      </rPr>
      <t xml:space="preserve">A través de los últimos cuatro meses la coordinación ha llevado a  cabo un informe de impactos para evaluar la efectividad de sus comunicaciones externas y así realizar un monitoreo de las acciones de free press.
</t>
    </r>
    <r>
      <rPr>
        <b/>
        <sz val="8"/>
        <rFont val="Tahoma"/>
        <family val="2"/>
      </rPr>
      <t xml:space="preserve">Análisis OCI: </t>
    </r>
    <r>
      <rPr>
        <sz val="8"/>
        <rFont val="Tahoma"/>
        <family val="2"/>
      </rPr>
      <t xml:space="preserve">Se verifican los soportes remitidos evidenciando el seguimiento adelantado a las actividades free press; sin embargo, no se evidencia la inclusión de los mecanismos en la estrategia de comunicaciones, de manera que se identifique de manera clara cómo se evalúa la efectividad de los canales de comunicación externa, de conformidad con lo formulado en el plan. 
Teniendo en cuenta lo anterior, así como la fecha de terminación establecida para el 31 de diciembre de 2020, se califica la acción con alerta </t>
    </r>
    <r>
      <rPr>
        <b/>
        <sz val="8"/>
        <rFont val="Tahoma"/>
        <family val="2"/>
      </rPr>
      <t xml:space="preserve">"Incumplida" </t>
    </r>
    <r>
      <rPr>
        <sz val="8"/>
        <rFont val="Tahoma"/>
        <family val="2"/>
      </rPr>
      <t xml:space="preserve">y se reitera la recomendación de adelantar las actividades pendientes que permitan darle cabal cumplimiento a lo formulado. </t>
    </r>
  </si>
  <si>
    <r>
      <t xml:space="preserve">Reporte At. Ciudadano: </t>
    </r>
    <r>
      <rPr>
        <sz val="8"/>
        <rFont val="Tahoma"/>
        <family val="2"/>
      </rPr>
      <t xml:space="preserve">1. Se realizó la solicitud a las áreas para recibir observaciones respecto a la encuesta de satisfacción. 2. Se realizó la revisión de la encuesta de acuerdo a las observaciones recibidas.
</t>
    </r>
    <r>
      <rPr>
        <b/>
        <sz val="8"/>
        <rFont val="Tahoma"/>
        <family val="2"/>
      </rPr>
      <t xml:space="preserve">Análisis OCI: </t>
    </r>
    <r>
      <rPr>
        <sz val="8"/>
        <rFont val="Tahoma"/>
        <family val="2"/>
      </rPr>
      <t xml:space="preserve">Revisados los soportes remitidos por el área se evidencia el correo de solicitud de revisión de la encuesta de satisfacción al usuario con fecha del 2 de marzo de 2021, así mismo se evidencia el enlace en la que reposa dicho documento; sin embargo, no se evidencia la publicación de esta en la página web por lo que se recomienda realizar la entrega del soporte de publicación y actualización. Teniendo en cuenta lo anterior, así como la fecha de ejecución programada se califica con alerta </t>
    </r>
    <r>
      <rPr>
        <b/>
        <sz val="8"/>
        <rFont val="Tahoma"/>
        <family val="2"/>
      </rPr>
      <t>"Incumplida"</t>
    </r>
    <r>
      <rPr>
        <sz val="8"/>
        <rFont val="Tahoma"/>
        <family val="2"/>
      </rPr>
      <t xml:space="preserve">. </t>
    </r>
  </si>
  <si>
    <r>
      <t xml:space="preserve">Reporte At. Ciudadano: </t>
    </r>
    <r>
      <rPr>
        <sz val="8"/>
        <rFont val="Tahoma"/>
        <family val="2"/>
      </rPr>
      <t xml:space="preserve">Se actualizó en el mes de mayo la encuesta de satisfacción y se publico en la página web.
</t>
    </r>
    <r>
      <rPr>
        <b/>
        <sz val="8"/>
        <rFont val="Tahoma"/>
        <family val="2"/>
      </rPr>
      <t xml:space="preserve">Análisis OCI: </t>
    </r>
    <r>
      <rPr>
        <sz val="8"/>
        <rFont val="Tahoma"/>
        <family val="2"/>
      </rPr>
      <t xml:space="preserve">Se realiza la verificación de los soportes observando la cadena de correos de actualización, publicación y revisión de la encuesta de satisfacción en la página web de Capital entre la Oficina de Atención al Ciudadano y el área Digital, se procede a la verificación en la página y se observa que corresponde con lo informado en el presente seguimiento. 
Teniendo en cuenta lo anterior, así como la fecha de terminación establecida se califica la acción como </t>
    </r>
    <r>
      <rPr>
        <b/>
        <sz val="8"/>
        <rFont val="Tahoma"/>
        <family val="2"/>
      </rPr>
      <t>"Terminada Extemporánea"</t>
    </r>
    <r>
      <rPr>
        <sz val="8"/>
        <rFont val="Tahoma"/>
        <family val="2"/>
      </rPr>
      <t xml:space="preserve"> y se procede al cierre de la misma.</t>
    </r>
  </si>
  <si>
    <r>
      <t xml:space="preserve">Si bien se cuenta con un cronograma definido para los principales reportes gestionados desde la segunda línea de defensa, es necesario complementar y divulgar dicho cronograma para conocimiento de las diferentes áreas. 
</t>
    </r>
    <r>
      <rPr>
        <b/>
        <sz val="8"/>
        <color theme="1"/>
        <rFont val="Tahoma"/>
        <family val="2"/>
      </rPr>
      <t>Por otro lado, dentro del mismo documento hace falta incorporar criterios de reporte y responsables que garanticen el compromiso de los diferentes procesos y equipos de trabajo.</t>
    </r>
  </si>
  <si>
    <r>
      <rPr>
        <b/>
        <sz val="8"/>
        <rFont val="Tahoma"/>
        <family val="2"/>
      </rPr>
      <t xml:space="preserve">Reporte Planeación: </t>
    </r>
    <r>
      <rPr>
        <sz val="8"/>
        <rFont val="Tahoma"/>
        <family val="2"/>
      </rPr>
      <t xml:space="preserve">El documento fue elaborado durante 2020, actualizado y publicado en el mes de marzo en la intranet institucional para consulta de todos los equipos de trabajo en la siguiente ruta:        Inicio &gt; MIPG &gt; Documentos y Procedimientos
</t>
    </r>
    <r>
      <rPr>
        <b/>
        <sz val="8"/>
        <rFont val="Tahoma"/>
        <family val="2"/>
      </rPr>
      <t xml:space="preserve">Análisis OCI: </t>
    </r>
    <r>
      <rPr>
        <sz val="8"/>
        <rFont val="Tahoma"/>
        <family val="2"/>
      </rPr>
      <t xml:space="preserve">El archivo remitido da soporte de la elaboración de un documento con  los reportes de información relacionados con el área de planeación, sin embargo la segunda línea de defensa incluye: comité de
contratación, áreas financieras, de TIC, entre otros que generen información para el aseguramiento de la operación. Por lo anterior, el documento presenta un avance significativo, pero deben incluirse el cronograma de reportes de los demás actores de la segunda línea de defensa. En consecuencia y de acuerdo a la fecha formulada, se califica la acción </t>
    </r>
    <r>
      <rPr>
        <b/>
        <sz val="8"/>
        <rFont val="Tahoma"/>
        <family val="2"/>
      </rPr>
      <t xml:space="preserve">"En Proceso". </t>
    </r>
  </si>
  <si>
    <r>
      <rPr>
        <b/>
        <sz val="8"/>
        <rFont val="Tahoma"/>
        <family val="2"/>
      </rPr>
      <t>Reporte Planeación:</t>
    </r>
    <r>
      <rPr>
        <sz val="8"/>
        <rFont val="Tahoma"/>
        <family val="2"/>
      </rPr>
      <t xml:space="preserve"> Se elaboró el cuadro de informes de segunda línea de defensa que incluye la información de los diferentes equipos de trabajo que conforman la segunda línea de defensa, el mismo fue publicado en la intranet para consulta general en el mes de agosto. La ruta de acceso al mismo es la siguiente: Inicio &gt; MIPG &gt; Documentos y Procedimientos.
</t>
    </r>
    <r>
      <rPr>
        <b/>
        <sz val="8"/>
        <rFont val="Tahoma"/>
        <family val="2"/>
      </rPr>
      <t xml:space="preserve">Análisis OCI: </t>
    </r>
    <r>
      <rPr>
        <sz val="8"/>
        <rFont val="Tahoma"/>
        <family val="2"/>
      </rPr>
      <t xml:space="preserve">Se evidencia la elaboración de un cronograma de reporte de  informes, donde se incluyeron los diferentes procesos que forman parte de la segunda línea de defensa, y se definieron los siguientes aspectos: Informe, fecha de reporte, mecanismo y/o insumo y responsable del reporte, este se encuentra publicado en la intranet. Por lo anterior,  se califica </t>
    </r>
    <r>
      <rPr>
        <b/>
        <sz val="8"/>
        <rFont val="Tahoma"/>
        <family val="2"/>
      </rPr>
      <t xml:space="preserve">"Terminada Extemporánea" </t>
    </r>
    <r>
      <rPr>
        <sz val="8"/>
        <rFont val="Tahoma"/>
        <family val="2"/>
      </rPr>
      <t xml:space="preserve">con estado </t>
    </r>
    <r>
      <rPr>
        <b/>
        <sz val="8"/>
        <rFont val="Tahoma"/>
        <family val="2"/>
      </rPr>
      <t xml:space="preserve">"Cerrada"  </t>
    </r>
    <r>
      <rPr>
        <sz val="8"/>
        <rFont val="Tahoma"/>
        <family val="2"/>
      </rPr>
      <t>cumpliendo con la actividad propuesta.</t>
    </r>
  </si>
  <si>
    <r>
      <rPr>
        <b/>
        <sz val="8"/>
        <rFont val="Tahoma"/>
        <family val="2"/>
      </rPr>
      <t xml:space="preserve">Reporte Planeación: </t>
    </r>
    <r>
      <rPr>
        <sz val="8"/>
        <rFont val="Tahoma"/>
        <family val="2"/>
      </rPr>
      <t xml:space="preserve">El documento fue elaborado durante 2020, actualizado y publicado en el mes de marzo en la intranet institucional para consulta de todos los equipos de trabajo en la siguiente ruta:        Inicio &gt; MIPG &gt; Documentos y Procedimientos
</t>
    </r>
    <r>
      <rPr>
        <b/>
        <sz val="8"/>
        <rFont val="Tahoma"/>
        <family val="2"/>
      </rPr>
      <t xml:space="preserve">Análisis OCI: </t>
    </r>
    <r>
      <rPr>
        <sz val="8"/>
        <rFont val="Tahoma"/>
        <family val="2"/>
      </rPr>
      <t xml:space="preserve">El documento remitido no da soporte al cumplimiento  de elaborar un documento, para coordinar y realizar  la verificación al avance y cumplimiento de  los planes de mejoramiento relacionados con la segunda línea de defensa, así como de su publicación.   El cronograma elaborado por el área no incluyó el tema de planes de mejoramiento. Por lo anterior, y debido a que no se ha vencido el plazo formulado en la acción  se califica la acción </t>
    </r>
    <r>
      <rPr>
        <b/>
        <sz val="8"/>
        <rFont val="Tahoma"/>
        <family val="2"/>
      </rPr>
      <t xml:space="preserve">"En Proceso". </t>
    </r>
  </si>
  <si>
    <r>
      <rPr>
        <b/>
        <sz val="8"/>
        <rFont val="Tahoma"/>
        <family val="2"/>
      </rPr>
      <t>Reporte Sub. Financiera:</t>
    </r>
    <r>
      <rPr>
        <sz val="8"/>
        <rFont val="Tahoma"/>
        <family val="2"/>
      </rPr>
      <t xml:space="preserve"> La Resolución  042, se encuentra en proceso de actualización.
</t>
    </r>
    <r>
      <rPr>
        <b/>
        <sz val="8"/>
        <rFont val="Tahoma"/>
        <family val="2"/>
      </rPr>
      <t>Análisis OCI:</t>
    </r>
    <r>
      <rPr>
        <sz val="8"/>
        <rFont val="Tahoma"/>
        <family val="2"/>
      </rPr>
      <t xml:space="preserve"> No se pueden evidenciar avances para esta acción, en este cuatrimestre. No remitieron ningún soporte que dé cuenta del inicio. Por lo anterior, se continúa calificando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</si>
  <si>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La resolución se encuentra en proceso de revisión por parte del Subdirector Financiero.
</t>
    </r>
    <r>
      <rPr>
        <b/>
        <sz val="8"/>
        <rFont val="Tahoma"/>
        <family val="2"/>
      </rPr>
      <t>Análisis OCI:</t>
    </r>
    <r>
      <rPr>
        <sz val="8"/>
        <rFont val="Tahoma"/>
        <family val="2"/>
      </rPr>
      <t xml:space="preserve"> Remiten borrador de Resolución del Comité de Inversiones del Canal, con la actualización respectiva. Sin embargo el correo con la remisión al Subdirector Financiero, es del 13 de septiembre. Se recuerda a la Subdirección que los soportes que se remiten y el avance reportado debe corresponder al cuatrimestre respectivo, para este caso, el segundo de 2021, con corte a 31 de agosto.  Igualmente se valida el soporte como avance y se califica la acción como  </t>
    </r>
    <r>
      <rPr>
        <b/>
        <sz val="8"/>
        <rFont val="Tahoma"/>
        <family val="2"/>
      </rPr>
      <t>"En Proceso".</t>
    </r>
  </si>
  <si>
    <r>
      <rPr>
        <b/>
        <sz val="8"/>
        <rFont val="Tahoma"/>
        <family val="2"/>
      </rPr>
      <t>Reporte Sub. Financiera:</t>
    </r>
    <r>
      <rPr>
        <sz val="8"/>
        <rFont val="Tahoma"/>
        <family val="2"/>
      </rPr>
      <t xml:space="preserve">
1. El procedimiento  de inversiones se encuentra en proceso de actualización.
2. Carpeta debidamente actualizada.
3. Se actualizó el formato de AGFF-TE-FT-034 INFORME DIARIO DE TESORERÍA.
</t>
    </r>
    <r>
      <rPr>
        <b/>
        <sz val="8"/>
        <rFont val="Tahoma"/>
        <family val="2"/>
      </rPr>
      <t>Análisis OCI:</t>
    </r>
    <r>
      <rPr>
        <sz val="8"/>
        <rFont val="Tahoma"/>
        <family val="2"/>
      </rPr>
      <t xml:space="preserve"> De conformidad con las actividades planteadas y los indicadores formulados, se observa cumplimiento frente a la actualización del Formato AGFF-TE-FT034 Informe Diario de Tesorería, en el que se dejó la firma de aprobación (verificado en intranet, proceso Gestión Financiera y Facturación), pero con fecha 13/05/2021, es decir fuera del corte de este informe. Sin embargo, se valida de una vez, quedando pendiente la actualización del procedimiento y la evidencia del expediente de Comité de Inversiones 2019 actualizado ( ya que no se remitió soporte y se informó que se había realizado).  Por lo anterior, se califica</t>
    </r>
    <r>
      <rPr>
        <b/>
        <sz val="8"/>
        <rFont val="Tahoma"/>
        <family val="2"/>
      </rPr>
      <t xml:space="preserve"> "En proceso"</t>
    </r>
    <r>
      <rPr>
        <sz val="8"/>
        <rFont val="Tahoma"/>
        <family val="2"/>
      </rPr>
      <t xml:space="preserve">. </t>
    </r>
  </si>
  <si>
    <r>
      <rPr>
        <b/>
        <sz val="8"/>
        <rFont val="Tahoma"/>
        <family val="2"/>
      </rPr>
      <t>Reporte Sub. Financiera:</t>
    </r>
    <r>
      <rPr>
        <sz val="8"/>
        <rFont val="Tahoma"/>
        <family val="2"/>
      </rPr>
      <t xml:space="preserve">
1. La actualización al  Proceso de inversiones de la entidad se encuentra en proceso de actualización.
2. El Informe diario de Tesorería se encuentra ya actualizado y socializado por el área de planeación.
</t>
    </r>
    <r>
      <rPr>
        <b/>
        <sz val="8"/>
        <rFont val="Tahoma"/>
        <family val="2"/>
      </rPr>
      <t>Análisis OCI:</t>
    </r>
    <r>
      <rPr>
        <sz val="8"/>
        <rFont val="Tahoma"/>
        <family val="2"/>
      </rPr>
      <t xml:space="preserve"> La Subdirección no reporta avance para este segundo cuatrimestre de 2021. Vuelve a reportar lo mismo que en el anterior.  Por lo anterior, se califica </t>
    </r>
    <r>
      <rPr>
        <b/>
        <sz val="8"/>
        <rFont val="Tahoma"/>
        <family val="2"/>
      </rPr>
      <t xml:space="preserve">"En proceso" </t>
    </r>
    <r>
      <rPr>
        <sz val="8"/>
        <rFont val="Tahoma"/>
        <family val="2"/>
      </rPr>
      <t>y se recomienda al área, revisar el análisis realizado por la Oficina de Control Interno en cada uno de los procesos de retroalimentación que se realizan.</t>
    </r>
  </si>
  <si>
    <r>
      <rPr>
        <b/>
        <sz val="8"/>
        <rFont val="Tahoma"/>
        <family val="2"/>
      </rPr>
      <t>Reporte Sub. Financiera:</t>
    </r>
    <r>
      <rPr>
        <sz val="8"/>
        <rFont val="Tahoma"/>
        <family val="2"/>
      </rPr>
      <t xml:space="preserve"> A la fecha de corte no hay inversiones.
</t>
    </r>
    <r>
      <rPr>
        <b/>
        <sz val="8"/>
        <rFont val="Tahoma"/>
        <family val="2"/>
      </rPr>
      <t>Análisis OCI:</t>
    </r>
    <r>
      <rPr>
        <sz val="8"/>
        <rFont val="Tahoma"/>
        <family val="2"/>
      </rPr>
      <t xml:space="preserve"> Según reporte para el primer cuatrimestre de 2021, no se han realizado Comités de Inversiones, por lo que no se han expedido actas de estos.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</si>
  <si>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Desde el mes de septiembre 2020 a agosto 2021, Canal Capital no ha realizado ninguna inversión en renta fija.
</t>
    </r>
    <r>
      <rPr>
        <b/>
        <sz val="8"/>
        <rFont val="Tahoma"/>
        <family val="2"/>
      </rPr>
      <t>Análisis OCI:</t>
    </r>
    <r>
      <rPr>
        <sz val="8"/>
        <rFont val="Tahoma"/>
        <family val="2"/>
      </rPr>
      <t xml:space="preserve"> Según reporte para el segundo cuatrimestre de 2021, no se han realizado Comités de Inversiones, por lo que no se han expedido actas de estos.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</si>
  <si>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encuentra en proceso de creación del comité de seguimiento y control.  A la fecha no hay inversiones.
</t>
    </r>
    <r>
      <rPr>
        <b/>
        <sz val="8"/>
        <rFont val="Tahoma"/>
        <family val="2"/>
      </rPr>
      <t>Análisis OCI:</t>
    </r>
    <r>
      <rPr>
        <sz val="8"/>
        <rFont val="Tahoma"/>
        <family val="2"/>
      </rPr>
      <t xml:space="preserve"> No se pueden evidenciar avances para esta acción, ya que la Subdirección no remitió soportes. Frente a los reportes de inversiones realizadas, es importante que se revise, establezca y soporte el reporte mensual de inversiones, como  quedó establecido en los indicadores de la acción de mejora, independiente de que no se hayan realizado inversiones. Por lo anterior, se continúa calificando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</si>
  <si>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1.  Se encuentra en proceso de elaboración y revisión del borrador de creación del  Comité  para  Seguimiento  y  Control Financiero que establece  la  Resolución  No.  SHD- 00315 del 17 de Octubre de 2019. 
</t>
    </r>
    <r>
      <rPr>
        <b/>
        <sz val="8"/>
        <rFont val="Tahoma"/>
        <family val="2"/>
      </rPr>
      <t>Análisis OCI:</t>
    </r>
    <r>
      <rPr>
        <sz val="8"/>
        <rFont val="Tahoma"/>
        <family val="2"/>
      </rPr>
      <t xml:space="preserve"> Se evidencia documento borrador "Resolución Comité Financiero" del Canal. Es importante que se revise, establezca y soporte el reporte mensual de este Comité (una vez haya sido creado)  en cuanto a sus funciones de hacer seguimiento, control financiero y verificación del cumplimiento de la Resolución HD- 00315 del 17 de Octubre de 2019.  Por lo anterior, se califica como </t>
    </r>
    <r>
      <rPr>
        <b/>
        <sz val="8"/>
        <rFont val="Tahoma"/>
        <family val="2"/>
      </rPr>
      <t>"En Proceso"</t>
    </r>
    <r>
      <rPr>
        <sz val="8"/>
        <rFont val="Tahoma"/>
        <family val="2"/>
      </rPr>
      <t xml:space="preserve">. </t>
    </r>
  </si>
  <si>
    <r>
      <rPr>
        <b/>
        <sz val="8"/>
        <rFont val="Tahoma"/>
        <family val="2"/>
      </rPr>
      <t xml:space="preserve">Reporte Sub. Financiera: </t>
    </r>
    <r>
      <rPr>
        <sz val="8"/>
        <rFont val="Tahoma"/>
        <family val="2"/>
      </rPr>
      <t xml:space="preserve">Se encuentra en proceso de diseño un nuevo aplicativo para la entidad.
</t>
    </r>
    <r>
      <rPr>
        <b/>
        <sz val="8"/>
        <rFont val="Tahoma"/>
        <family val="2"/>
      </rPr>
      <t>Análisis OCI:</t>
    </r>
    <r>
      <rPr>
        <sz val="8"/>
        <rFont val="Tahoma"/>
        <family val="2"/>
      </rPr>
      <t xml:space="preserve"> No se pueden evidenciar avances para esta acción, teniendo en cuenta que no fue remitida ningún acta con el área de Sistemas ni Subdirección Administrativa  del Canal, como lo establecieron en el indicador y acción de mejora. Por lo anterior, se continúa calificando como </t>
    </r>
    <r>
      <rPr>
        <b/>
        <sz val="8"/>
        <rFont val="Tahoma"/>
        <family val="2"/>
      </rPr>
      <t>"Sin iniciar"</t>
    </r>
    <r>
      <rPr>
        <sz val="8"/>
        <rFont val="Tahoma"/>
        <family val="2"/>
      </rPr>
      <t xml:space="preserve">. </t>
    </r>
  </si>
  <si>
    <r>
      <rPr>
        <b/>
        <sz val="8"/>
        <rFont val="Tahoma"/>
        <family val="2"/>
      </rPr>
      <t xml:space="preserve">Reporte Sub. Financiera: </t>
    </r>
    <r>
      <rPr>
        <sz val="8"/>
        <rFont val="Tahoma"/>
        <family val="2"/>
      </rPr>
      <t xml:space="preserve">1. Se ha realizado reuniones con el área de sistemas y la subdirección financiera en lo que tiene que ver con la adquisición y requerimientos para nuevo EPR.
</t>
    </r>
    <r>
      <rPr>
        <b/>
        <sz val="8"/>
        <rFont val="Tahoma"/>
        <family val="2"/>
      </rPr>
      <t>Análisis OCI:</t>
    </r>
    <r>
      <rPr>
        <sz val="8"/>
        <rFont val="Tahoma"/>
        <family val="2"/>
      </rPr>
      <t xml:space="preserve"> Se evidencia programación de mesa de trabajo para el 15/09/2021, con el asunto Software Financiero.  Adicional, se adjuntan a dicho correo las actas de reunión de fechas 24/03/2021, 05/05/2021, 09/06/2021, 15/06/2021, 06/07/2021, 05/08/2021 y 01/09/2021. Es importante que se adjunten las actas de las reuniones sostenidas con el área de sistemas, como soporte de esta acción de mejora, para validar el avance reportado y los acuerdos o compromisos adquiridos. De acuerdo con la fecha de finalización de la acción se mantiene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</si>
  <si>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se llevan las conciliaciones mensuales en hoja de Excel, debidamente diligenciadas.
</t>
    </r>
    <r>
      <rPr>
        <b/>
        <sz val="8"/>
        <rFont val="Tahoma"/>
        <family val="2"/>
      </rPr>
      <t>Análisis OCI:</t>
    </r>
    <r>
      <rPr>
        <sz val="8"/>
        <rFont val="Tahoma"/>
        <family val="2"/>
      </rPr>
      <t xml:space="preserve"> Se evidenció diligenciamiento de todas las cuentas en el formato referido, desde noviembre de 2020 hasta el corte de este seguimiento (abril 2021). De acuerdo con el plazo establecido para la acción, se califica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</si>
  <si>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1. Una vez  registrada la información bancaria, se diligencia el archivo de Excel con la información conciliada mes a mes.
</t>
    </r>
    <r>
      <rPr>
        <b/>
        <sz val="8"/>
        <rFont val="Tahoma"/>
        <family val="2"/>
      </rPr>
      <t>Análisis OCI:</t>
    </r>
    <r>
      <rPr>
        <sz val="8"/>
        <rFont val="Tahoma"/>
        <family val="2"/>
      </rPr>
      <t xml:space="preserve"> Se evidenció diligenciamiento de todas las cuentas en el formato referido, desde noviembre de 2020 hasta el corte de este seguimiento (agosto 2021). De acuerdo con el plazo establecido para la acción, se califica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</si>
  <si>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Se presentan los reportes de Sivicof en el mes correspondiente
</t>
    </r>
    <r>
      <rPr>
        <b/>
        <sz val="8"/>
        <rFont val="Tahoma"/>
        <family val="2"/>
      </rPr>
      <t>Análisis OCI:</t>
    </r>
    <r>
      <rPr>
        <sz val="8"/>
        <rFont val="Tahoma"/>
        <family val="2"/>
      </rPr>
      <t xml:space="preserve"> Se evidenciaron seis reportes de Sivicof desde noviembre 2020 hasta abril de 2021, de acuerdo con el corte de este seguimiento para el primer cuatrimestre de 2021. 
Teniendo en cuenta el plazo establecido para la acción, se califica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</si>
  <si>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1. Una vez la información conciliada en bancos, se procede a diligenciar el formato CB-115 Información de inversiones de Sivicof mensualmente.
</t>
    </r>
    <r>
      <rPr>
        <b/>
        <sz val="8"/>
        <rFont val="Tahoma"/>
        <family val="2"/>
      </rPr>
      <t>Análisis OCI:</t>
    </r>
    <r>
      <rPr>
        <sz val="8"/>
        <rFont val="Tahoma"/>
        <family val="2"/>
      </rPr>
      <t xml:space="preserve"> Se evidenciaron diez reportes de Sivicof desde noviembre 2020 hasta agosto de 2021, de acuerdo con el corte de este seguimiento para el segundo cuatrimestre de 2021. 
Teniendo en cuenta el plazo establecido para la acción, se califica como </t>
    </r>
    <r>
      <rPr>
        <b/>
        <sz val="8"/>
        <rFont val="Tahoma"/>
        <family val="2"/>
      </rPr>
      <t>"En proceso"</t>
    </r>
    <r>
      <rPr>
        <sz val="8"/>
        <rFont val="Tahoma"/>
        <family val="2"/>
      </rPr>
      <t xml:space="preserve">. </t>
    </r>
  </si>
  <si>
    <r>
      <t xml:space="preserve">Reporte Programación: </t>
    </r>
    <r>
      <rPr>
        <sz val="8"/>
        <rFont val="Tahoma"/>
        <family val="2"/>
      </rPr>
      <t xml:space="preserve">Se revisó y actualizó la caracterización del proceso en 2020, de igual manera se revisión en el primer trimestre el documento publicado en la intranet con el coordinador de programación y se consideró el conforme el contenido del mismo como se describe en el acta de la reunión.
</t>
    </r>
    <r>
      <rPr>
        <b/>
        <sz val="8"/>
        <rFont val="Tahoma"/>
        <family val="2"/>
      </rPr>
      <t xml:space="preserve">Análisis OCI: </t>
    </r>
    <r>
      <rPr>
        <sz val="8"/>
        <rFont val="Tahoma"/>
        <family val="2"/>
      </rPr>
      <t xml:space="preserve">Se realiza la revisión de los soportes remitidos observando una solicitud de actualización de la caracterización del proceso durante agosto de 2020; sin embargo, este soporte no se tiene en cuenta para la calificación de la acción, teniendo en cuenta que es anterior al inicio de ejecución de la acción. Por otro lado, se evidencia el acta de reunión del 28 de enero de 2021 en la que se relacionan los documentos del proceso y la revisión adelantada para cada uno, con lo que se concluye que se mantienen las versiones vigentes. 
Teniendo en cuenta lo anterior, se califica la acción </t>
    </r>
    <r>
      <rPr>
        <b/>
        <sz val="8"/>
        <rFont val="Tahoma"/>
        <family val="2"/>
      </rPr>
      <t>"En Proceso"</t>
    </r>
    <r>
      <rPr>
        <sz val="8"/>
        <rFont val="Tahoma"/>
        <family val="2"/>
      </rPr>
      <t xml:space="preserve"> y se recomienda al área adelantar una revisión durante el segundo semestre de la vigencia de manera que se puedan identificar ajustes a que haya lugar y adelantar las modificaciones correspondientes. </t>
    </r>
  </si>
  <si>
    <r>
      <t xml:space="preserve">Reporte Programación: </t>
    </r>
    <r>
      <rPr>
        <sz val="8"/>
        <rFont val="Tahoma"/>
        <family val="2"/>
      </rPr>
      <t xml:space="preserve">Se revisó de la documentación del proceso en el primero y segundo trimestre del año, se adjuntan soportes de la misma.
</t>
    </r>
    <r>
      <rPr>
        <b/>
        <sz val="8"/>
        <rFont val="Tahoma"/>
        <family val="2"/>
      </rPr>
      <t xml:space="preserve">Análisis OCI: </t>
    </r>
    <r>
      <rPr>
        <sz val="8"/>
        <rFont val="Tahoma"/>
        <family val="2"/>
      </rPr>
      <t xml:space="preserve">Se adelanta la verificación de los soportes remitidos, teniendo en cuenta únicamente el acta suscrita el 1 de junio de 2021 por corte del presente seguimiento en la que se determinó que la mayoría de los documentos permanecen vigentes y no requieren cambios; por lo que, de conformidad con lo expuesto en las actas verificadas durante los seguimientos se califica la acción como </t>
    </r>
    <r>
      <rPr>
        <b/>
        <sz val="8"/>
        <rFont val="Tahoma"/>
        <family val="2"/>
      </rPr>
      <t xml:space="preserve">"Terminada" </t>
    </r>
    <r>
      <rPr>
        <sz val="8"/>
        <rFont val="Tahoma"/>
        <family val="2"/>
      </rPr>
      <t xml:space="preserve"> y se procede al cierre de ésta. Adicionalmente, se recomienda que se mantenga la revisión de los documentos del proceso de manera periódica con el fin de determinar ajustes que se requieran. </t>
    </r>
  </si>
  <si>
    <r>
      <t xml:space="preserve">Reporte Programación: </t>
    </r>
    <r>
      <rPr>
        <sz val="8"/>
        <rFont val="Tahoma"/>
        <family val="2"/>
      </rPr>
      <t xml:space="preserve">Se revisó el contenido del mapa de riesgos de proceso documento sobre el que inicialmente no se identifican ajustes, así mismo se realizó seguimiento sobre la ejecución de los controles.
</t>
    </r>
    <r>
      <rPr>
        <b/>
        <sz val="8"/>
        <rFont val="Tahoma"/>
        <family val="2"/>
      </rPr>
      <t xml:space="preserve">Análisis OCI: </t>
    </r>
    <r>
      <rPr>
        <sz val="8"/>
        <rFont val="Tahoma"/>
        <family val="2"/>
      </rPr>
      <t xml:space="preserve">Se evidencian dos (2) actas de reunión del 14 - 19 de enero y 11 de febrero de 2021 en las que se adelanta la revisión de los riesgos de gestión, así como de los identificados como corrupción y se deja como conclusión que los cambios se adelantarán conforme el área de Planeación emita las directrices y cambios de manera general para la entidad. 
Teniendo en cuenta que se vienen adelantando las verificaciones correspondientes, se califica la acción como </t>
    </r>
    <r>
      <rPr>
        <b/>
        <sz val="8"/>
        <rFont val="Tahoma"/>
        <family val="2"/>
      </rPr>
      <t>"En Proceso"</t>
    </r>
    <r>
      <rPr>
        <sz val="8"/>
        <rFont val="Tahoma"/>
        <family val="2"/>
      </rPr>
      <t xml:space="preserve"> y se recomienda al área realizar nuevas verificaciones a la luz de lo indicado por Planeación con la integración del la nueva Guía para la administración del riesgo y el diseño de controles en entidades públicas, vigencia 2020. </t>
    </r>
  </si>
  <si>
    <r>
      <t xml:space="preserve">Reporte Programación: </t>
    </r>
    <r>
      <rPr>
        <sz val="8"/>
        <rFont val="Tahoma"/>
        <family val="2"/>
      </rPr>
      <t xml:space="preserve">Se revisó el contenido del mapa de riesgos de gestión, el seguimiento a ejecución de controles y la solicitud de publicación del mapa a planeación.
</t>
    </r>
    <r>
      <rPr>
        <b/>
        <sz val="8"/>
        <rFont val="Tahoma"/>
        <family val="2"/>
      </rPr>
      <t xml:space="preserve">Análisis OCI: </t>
    </r>
    <r>
      <rPr>
        <sz val="8"/>
        <rFont val="Tahoma"/>
        <family val="2"/>
      </rPr>
      <t xml:space="preserve">Se procede a la verificación de los soportes evidenciando actas del 3 de mayo y 1 de junio en las que se realizó la revisión de los riesgos y controles identificados por el área, así como el correo de remisión a Planeación con fecha del 30 de junio de 2021; de igual manera, se verificó la intranet en la que se evidencia la publicación de la matriz actualizada. 
Teniendo en cuenta lo anterior, se califica la acción como </t>
    </r>
    <r>
      <rPr>
        <b/>
        <sz val="8"/>
        <rFont val="Tahoma"/>
        <family val="2"/>
      </rPr>
      <t>"Terminada"</t>
    </r>
    <r>
      <rPr>
        <sz val="8"/>
        <rFont val="Tahoma"/>
        <family val="2"/>
      </rPr>
      <t xml:space="preserve"> con estado </t>
    </r>
    <r>
      <rPr>
        <b/>
        <sz val="8"/>
        <rFont val="Tahoma"/>
        <family val="2"/>
      </rPr>
      <t>"Cerrada"</t>
    </r>
    <r>
      <rPr>
        <sz val="8"/>
        <rFont val="Tahoma"/>
        <family val="2"/>
      </rPr>
      <t xml:space="preserve"> con la recomendación de establecer los seguimientos periódicos de conformidad con la zona de riesgo residual, de conformidad con lo establecido en las herramientas de gestión del riesgo emitidas por el Canal [Política de Administración del Riesgo].</t>
    </r>
  </si>
  <si>
    <r>
      <t xml:space="preserve">Reporte Programación: </t>
    </r>
    <r>
      <rPr>
        <sz val="8"/>
        <rFont val="Tahoma"/>
        <family val="2"/>
      </rPr>
      <t xml:space="preserve">Durante 2020 y 2021 (primer trimestre) se han realizado las reuniones pertinentes para la edición del documento que describe la gestión de las licencias a terceros.
</t>
    </r>
    <r>
      <rPr>
        <b/>
        <sz val="8"/>
        <rFont val="Tahoma"/>
        <family val="2"/>
      </rPr>
      <t xml:space="preserve">Análisis OCI: </t>
    </r>
    <r>
      <rPr>
        <sz val="8"/>
        <rFont val="Tahoma"/>
        <family val="2"/>
      </rPr>
      <t xml:space="preserve">Verificados los soportes remitidos se evidencian tres (3) actas de reunión con fecha del 25 de febrero y 16 -26 de marzo de 2021 en las que se adelantó la revisión del procedimiento MDCC-PD-007 ADQUISICIÓN DE LICENCIAS DE CONTENIDOS FINALIZADOS, estableciendo políticas de operación y objeto quedando como pendiente la finalización de actualización del procedimiento para publicación. 
Por lo anterior, se califica la acción </t>
    </r>
    <r>
      <rPr>
        <b/>
        <sz val="8"/>
        <rFont val="Tahoma"/>
        <family val="2"/>
      </rPr>
      <t>"En Proceso"</t>
    </r>
    <r>
      <rPr>
        <sz val="8"/>
        <rFont val="Tahoma"/>
        <family val="2"/>
      </rPr>
      <t xml:space="preserve"> y se recomienda a los responsables tener en cuenta las fechas de ejecución establecidas para terminación de lo formulado en el plan. </t>
    </r>
  </si>
  <si>
    <r>
      <t xml:space="preserve">Reporte Programación: </t>
    </r>
    <r>
      <rPr>
        <sz val="8"/>
        <rFont val="Tahoma"/>
        <family val="2"/>
      </rPr>
      <t xml:space="preserve">Se realizó la creación del documento y la correspondiente gestión de publicación por parte de planeación.
</t>
    </r>
    <r>
      <rPr>
        <b/>
        <sz val="8"/>
        <rFont val="Tahoma"/>
        <family val="2"/>
      </rPr>
      <t xml:space="preserve">Reporte Jurídica: </t>
    </r>
    <r>
      <rPr>
        <sz val="8"/>
        <rFont val="Tahoma"/>
        <family val="2"/>
      </rPr>
      <t xml:space="preserve">Se apoyó a la Coordinación de Programación en la elaboración de un procedimiento para el licenciamiento de imágenes, es decir, que debe realizar el canal para otorgar licencias de uso de fragmentos audiovisuales.
</t>
    </r>
    <r>
      <rPr>
        <b/>
        <sz val="8"/>
        <rFont val="Tahoma"/>
        <family val="2"/>
      </rPr>
      <t xml:space="preserve">Análisis OCI: </t>
    </r>
    <r>
      <rPr>
        <sz val="8"/>
        <rFont val="Tahoma"/>
        <family val="2"/>
      </rPr>
      <t xml:space="preserve">Verificados los soportes remitidos se evidencia la creación del procedimiento MDCC-PD-008 LICENCIAMIENTO DE IMÁGENES y su respectiva remisión a revisión y publicación por parte de Planeación el 29 de junio de 2021, de igual manera se observa su publicación en la intranet y confirmación de la actividad el 30 de junio. Teniendo en cuenta lo anterior, así como la fecha de terminación se califica la acción como </t>
    </r>
    <r>
      <rPr>
        <b/>
        <sz val="8"/>
        <rFont val="Tahoma"/>
        <family val="2"/>
      </rPr>
      <t>"Terminada"</t>
    </r>
    <r>
      <rPr>
        <sz val="8"/>
        <rFont val="Tahoma"/>
        <family val="2"/>
      </rPr>
      <t xml:space="preserve"> y se procede al cierre de la misma con la recomendación de adelantar la socialización del documento a las partes interesadas. </t>
    </r>
  </si>
  <si>
    <r>
      <rPr>
        <b/>
        <sz val="8"/>
        <rFont val="Tahoma"/>
        <family val="2"/>
      </rPr>
      <t>Reporte Sub. Financiera:</t>
    </r>
    <r>
      <rPr>
        <sz val="8"/>
        <rFont val="Tahoma"/>
        <family val="2"/>
      </rPr>
      <t xml:space="preserve"> Todas las observaciones que informa la Revisoría Fiscal son tenidas en cuenta y subsanadas pero no se estaba llevando un acta en la medida que se realizan las subsanaciones correspondientes.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</si>
  <si>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adjuntan todos los memorandos y socializaciones realizadas con la Revisoría Fiscal, no se realizan actas de los cambios que se hacen con base a las auditorías pero la revisoría fiscal siempre verifica que se realicen los cambios y/o ajustes que sean susceptible de hacer.
</t>
    </r>
    <r>
      <rPr>
        <b/>
        <sz val="8"/>
        <rFont val="Tahoma"/>
        <family val="2"/>
      </rPr>
      <t>Análisis OCI:</t>
    </r>
    <r>
      <rPr>
        <sz val="8"/>
        <rFont val="Tahoma"/>
        <family val="2"/>
      </rPr>
      <t xml:space="preserve"> No se pueden evidenciar avances para esta acción, de acuerdo con la acción formulada por la Subdirección Financiera: "Generar actas donde se evidencie el cumplimiento de las observaciones dejadas de la Revisoría Fiscal con sus respectivos soportes. ". Se recomienda a la Subdirección suscribir y remitir las actas que se propuso realizar, para evidenciar las correcciones, subsanaciones o cambios que surgen de los memorandos de la Revisoría Fiscal.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</si>
  <si>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Al periodo del reporte se realizaron procesos de levantamiento de información, análisis y se encuentra en proceso de diseño del módulo componente de software.
</t>
    </r>
    <r>
      <rPr>
        <b/>
        <sz val="8"/>
        <rFont val="Tahoma"/>
        <family val="2"/>
      </rPr>
      <t>Análisis OCI:</t>
    </r>
    <r>
      <rPr>
        <sz val="8"/>
        <rFont val="Tahoma"/>
        <family val="2"/>
      </rPr>
      <t xml:space="preserve"> Se soportan tres reuniones en actas para el diseño del módulo. Es importante que la Subdirección Financiera informe el número de citaciones que se realizan dentro del periodo a reportar, para efectos de calcular el indicador establecido. Considerando el plazo de ejecución de la acción de mejora, se califica </t>
    </r>
    <r>
      <rPr>
        <b/>
        <sz val="8"/>
        <rFont val="Tahoma"/>
        <family val="2"/>
      </rPr>
      <t>"En proceso".</t>
    </r>
  </si>
  <si>
    <r>
      <rPr>
        <b/>
        <sz val="8"/>
        <rFont val="Tahoma"/>
        <family val="2"/>
      </rPr>
      <t>Reporte Sub. Financiera:</t>
    </r>
    <r>
      <rPr>
        <sz val="8"/>
        <rFont val="Tahoma"/>
        <family val="2"/>
      </rPr>
      <t xml:space="preserve"> Se encuentra en proceso de desarrollo el ERP INHOUSE, el cual ya tiene habilitado en producción los módulos de pasantes, denuncias, soportes, configuración y en desarrollo se encuentran los módulos de financiera y contratos.
Puesta en producción del ERP del canal en el sitio de la intranet  http://intranet.canalcapital.gov.co/erp/ 
Análisis, diseño, desarrollo, implantación e implementación del módulo de denuncias para el área de talento humano, en funcionamiento en el sitio http://intranet.canalcapital.gov.co/intranet/rrhh/denuncia/ 
</t>
    </r>
    <r>
      <rPr>
        <b/>
        <sz val="8"/>
        <rFont val="Tahoma"/>
        <family val="2"/>
      </rPr>
      <t xml:space="preserve">
Análisis OCI: S</t>
    </r>
    <r>
      <rPr>
        <sz val="8"/>
        <rFont val="Tahoma"/>
        <family val="2"/>
      </rPr>
      <t xml:space="preserve">e evidencia programación de mesa de trabajo para el 15/09/2021, con el asunto Software Financiero.  Adicional, se adjuntan a dicho correo las actas de reunión de fechas 24/03/2021, 05/05/2021, 09/06/2021, 15/06/2021, 06/07/2021, 05/08/2021 y 01/09/2021. Es importante que se adjunten las actas de las reuniones sostenidas con el área de sistemas, como soporte de esta acción de mejora, para validar el avance reportado y los acuerdos o compromisos adquiridos. De acuerdo con la fecha de finalización de la acción se mantiene como "En Proceso". </t>
    </r>
  </si>
  <si>
    <r>
      <rPr>
        <b/>
        <sz val="8"/>
        <rFont val="Tahoma"/>
        <family val="2"/>
      </rPr>
      <t>Reporte Sub. Financiera:</t>
    </r>
    <r>
      <rPr>
        <sz val="8"/>
        <rFont val="Tahoma"/>
        <family val="2"/>
      </rPr>
      <t xml:space="preserve"> Se solicito al área de planeación la ultima versión del procedimiento para dar inicio a la revisión y de ser el caso realizar los ajustes correspondientes.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t>
    </r>
    <r>
      <rPr>
        <b/>
        <sz val="8"/>
        <rFont val="Tahoma"/>
        <family val="2"/>
      </rPr>
      <t xml:space="preserve"> "Sin iniciar". </t>
    </r>
  </si>
  <si>
    <r>
      <rPr>
        <b/>
        <sz val="8"/>
        <rFont val="Tahoma"/>
        <family val="2"/>
      </rPr>
      <t>Reporte Sub. Financiera:</t>
    </r>
    <r>
      <rPr>
        <sz val="8"/>
        <rFont val="Tahoma"/>
        <family val="2"/>
      </rPr>
      <t xml:space="preserve"> El procedimiento AGFF-PD-010 LIQUIDACION DE ORDENES DE PAGO ya se encuentra debidamente actualizado 
</t>
    </r>
    <r>
      <rPr>
        <b/>
        <sz val="8"/>
        <rFont val="Tahoma"/>
        <family val="2"/>
      </rPr>
      <t>Análisis OCI:</t>
    </r>
    <r>
      <rPr>
        <sz val="8"/>
        <rFont val="Tahoma"/>
        <family val="2"/>
      </rPr>
      <t xml:space="preserve"> Se verificó la actualización y publicación del procedimiento en la intranet, versión 9 del 01/06/2021, dentro del segundo cuatrimestre de la vigencia.  Por lo anterior, se califica como</t>
    </r>
    <r>
      <rPr>
        <b/>
        <sz val="8"/>
        <rFont val="Tahoma"/>
        <family val="2"/>
      </rPr>
      <t xml:space="preserve"> "Terminada". </t>
    </r>
  </si>
  <si>
    <r>
      <rPr>
        <b/>
        <sz val="8"/>
        <rFont val="Tahoma"/>
        <family val="2"/>
      </rPr>
      <t>Reporte Sub. Financiera:</t>
    </r>
    <r>
      <rPr>
        <sz val="8"/>
        <rFont val="Tahoma"/>
        <family val="2"/>
      </rPr>
      <t xml:space="preserve"> Se solicito al área de planeación la ultima versión del procedimiento para dar inicio a la revisión y de ser el caso realizar los ajustes correspondientes.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t>
    </r>
    <r>
      <rPr>
        <b/>
        <sz val="8"/>
        <rFont val="Tahoma"/>
        <family val="2"/>
      </rPr>
      <t xml:space="preserve">"Sin iniciar". </t>
    </r>
  </si>
  <si>
    <r>
      <rPr>
        <b/>
        <sz val="8"/>
        <rFont val="Tahoma"/>
        <family val="2"/>
      </rPr>
      <t>Reporte Sub. Financiera:</t>
    </r>
    <r>
      <rPr>
        <sz val="8"/>
        <rFont val="Tahoma"/>
        <family val="2"/>
      </rPr>
      <t xml:space="preserve"> El instructivo  AGFF-CO-IN.003 se encuentra pendiente de actualización 
</t>
    </r>
    <r>
      <rPr>
        <b/>
        <sz val="8"/>
        <rFont val="Tahoma"/>
        <family val="2"/>
      </rPr>
      <t>Análisis OCI:</t>
    </r>
    <r>
      <rPr>
        <sz val="8"/>
        <rFont val="Tahoma"/>
        <family val="2"/>
      </rPr>
      <t xml:space="preserve"> No se pueden evidenciar avances para esta acción, la Subdirección Financiera, no remitió soportes con corte a los primeros cuatrimestres de la vigencia.  Por lo anterior, se califica como </t>
    </r>
    <r>
      <rPr>
        <b/>
        <sz val="8"/>
        <rFont val="Tahoma"/>
        <family val="2"/>
      </rPr>
      <t xml:space="preserve">"Sin iniciar". </t>
    </r>
  </si>
  <si>
    <r>
      <rPr>
        <b/>
        <sz val="8"/>
        <rFont val="Tahoma"/>
        <family val="2"/>
      </rPr>
      <t>Reporte Sub. Financiera:</t>
    </r>
    <r>
      <rPr>
        <sz val="8"/>
        <rFont val="Tahoma"/>
        <family val="2"/>
      </rPr>
      <t xml:space="preserve"> "El reporte se realizó en el aplicativo de la SHD de manera extemporánea. Para la presente el aplicativo para reportar las diferencias fue habilitado en el mes de mayo."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t>
    </r>
    <r>
      <rPr>
        <b/>
        <sz val="8"/>
        <rFont val="Tahoma"/>
        <family val="2"/>
      </rPr>
      <t xml:space="preserve">"Sin iniciar". </t>
    </r>
  </si>
  <si>
    <r>
      <rPr>
        <b/>
        <sz val="8"/>
        <rFont val="Tahoma"/>
        <family val="2"/>
      </rPr>
      <t>Reporte Sub. Financiera:</t>
    </r>
    <r>
      <rPr>
        <sz val="8"/>
        <rFont val="Tahoma"/>
        <family val="2"/>
      </rPr>
      <t xml:space="preserve"> "El reporte se realizó en el aplicativo de la SHD de manera extemporánea. Para la presente el aplicativo para reportar las diferencias fue habilitado en el mes de mayo."
</t>
    </r>
    <r>
      <rPr>
        <b/>
        <sz val="8"/>
        <rFont val="Tahoma"/>
        <family val="2"/>
      </rPr>
      <t>Análisis OCI:</t>
    </r>
    <r>
      <rPr>
        <sz val="8"/>
        <rFont val="Tahoma"/>
        <family val="2"/>
      </rPr>
      <t xml:space="preserve"> No se pueden evidenciar avances para esta acción, la Subdirección Financiera, no remitió soportes con corte al primer ni el segundo  cuatrimestre de la vigencia.  Por lo anterior, se califica como </t>
    </r>
    <r>
      <rPr>
        <b/>
        <sz val="8"/>
        <rFont val="Tahoma"/>
        <family val="2"/>
      </rPr>
      <t xml:space="preserve">"Sin iniciar".  </t>
    </r>
    <r>
      <rPr>
        <sz val="8"/>
        <rFont val="Tahoma"/>
        <family val="2"/>
      </rPr>
      <t>Es importante que se revise al interior de la Subdirección, sobre el cumplimiento de esta actividad obligatoria dentro del ciclo contable del Canal y el Distrito.</t>
    </r>
  </si>
  <si>
    <r>
      <rPr>
        <b/>
        <sz val="8"/>
        <rFont val="Tahoma"/>
        <family val="2"/>
      </rPr>
      <t>Reporte Sub. Financiera:</t>
    </r>
    <r>
      <rPr>
        <sz val="8"/>
        <rFont val="Tahoma"/>
        <family val="2"/>
      </rPr>
      <t xml:space="preserve"> Se realizó la socialización para actualizar el procedimiento AGFF-PP-PD-019 el día 15 de marzo de 2021. 
</t>
    </r>
    <r>
      <rPr>
        <b/>
        <sz val="8"/>
        <rFont val="Tahoma"/>
        <family val="2"/>
      </rPr>
      <t>Análisis OCI:</t>
    </r>
    <r>
      <rPr>
        <sz val="8"/>
        <rFont val="Tahoma"/>
        <family val="2"/>
      </rPr>
      <t xml:space="preserve"> Se evidenció acta de reunión para tratar actualización del procedimiento AGFF-PP-PD-019 ELABORACION DEL PAC, del 15/03/2021. De acuerdo con lo establecido en la misma, se encuentra pendiente revisión y aprobación por parte del Subdirector Financiero, para proceder con la solicitud de modificación al área de Planeación. Se califica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</si>
  <si>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Se realizó la actualización del procedimiento de PAC, igualmente se solicito la publicación del mismo.
</t>
    </r>
    <r>
      <rPr>
        <b/>
        <sz val="8"/>
        <rFont val="Tahoma"/>
        <family val="2"/>
      </rPr>
      <t>Análisis OCI:</t>
    </r>
    <r>
      <rPr>
        <sz val="8"/>
        <rFont val="Tahoma"/>
        <family val="2"/>
      </rPr>
      <t xml:space="preserve"> Se evidenció solicitud de modificación del procedimiento al área de Planeación y la respectiva respuesta. Se verifica actualización del procedimiento AGFF-PP-PD-019 ELABORACION DEL PAC., en la intranet, versión 9 del 31/05/2021, dentro del plazo fijado para la acción. Se califica </t>
    </r>
    <r>
      <rPr>
        <b/>
        <sz val="8"/>
        <rFont val="Tahoma"/>
        <family val="2"/>
      </rPr>
      <t>"Terminada"</t>
    </r>
    <r>
      <rPr>
        <sz val="8"/>
        <rFont val="Tahoma"/>
        <family val="2"/>
      </rPr>
      <t xml:space="preserve">. </t>
    </r>
  </si>
  <si>
    <r>
      <rPr>
        <b/>
        <sz val="8"/>
        <rFont val="Tahoma"/>
        <family val="2"/>
      </rPr>
      <t>Reporte Sub. Financiera:</t>
    </r>
    <r>
      <rPr>
        <sz val="8"/>
        <rFont val="Tahoma"/>
        <family val="2"/>
      </rPr>
      <t xml:space="preserve"> Se actualizo el procedimiento AGFF-FA-PD-014, en donde se ajusto el nuevo formato diseñado por el área de planeación y que esta actualizado en el tema de la evaluación de los riesgos según lo planteado en la Guía para la administración del riesgo y el diseño de controles en entidades públicas - DAFP, versión 4 de octubre de 2018.
</t>
    </r>
    <r>
      <rPr>
        <b/>
        <sz val="8"/>
        <rFont val="Tahoma"/>
        <family val="2"/>
      </rPr>
      <t>Análisis OCI:</t>
    </r>
    <r>
      <rPr>
        <sz val="8"/>
        <rFont val="Tahoma"/>
        <family val="2"/>
      </rPr>
      <t xml:space="preserve"> Se verificó la actualización del procedimiento  AGFF-FA-PD-014 ELABORACIÓN DE FACTURAS, versión 15 del 30/03/2021, en la intranet del Canal. Así mismo, la realización de reunión para revisar el procedimiento AGFF-PP-PD-015 CONSTITUCION CXP Y LIBERACION DE SALDOS CXP, del 17/03/2021. Se recomienda a la Subdirección Financiera, que para la actividad que esta pendiente, tenga en cuenta la nueva versión de la  Guía para la administración del riesgo y el diseño de controles en entidades públicas (Versión 5), la cual fue expedida en diciembre de 2020 y en la que se precisaron algunos elementos metodológicos para mejorar el ejercicio de identificación y valoración del riesgo.
De acuerdo con lo anterior, se califica la acción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</si>
  <si>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Se realizó la actualización del procedimiento y los puntos de control de cuentas por pagar , igualmente se solicito la publicación del mismo.
</t>
    </r>
    <r>
      <rPr>
        <b/>
        <sz val="8"/>
        <rFont val="Tahoma"/>
        <family val="2"/>
      </rPr>
      <t>Análisis OCI:</t>
    </r>
    <r>
      <rPr>
        <sz val="8"/>
        <rFont val="Tahoma"/>
        <family val="2"/>
      </rPr>
      <t xml:space="preserve"> Se verificó la actualización del segundo procedimiento definido en la acción de mejora, correspondiente a AGFF-PP-PD-015 CONSTITUCION CXP Y LIBERACION DE SALDOS CXP, versión 7 del 31/05/2021. De acuerdo con lo anterior, se califica la acción  </t>
    </r>
    <r>
      <rPr>
        <b/>
        <sz val="8"/>
        <rFont val="Tahoma"/>
        <family val="2"/>
      </rPr>
      <t xml:space="preserve">"Terminada" </t>
    </r>
    <r>
      <rPr>
        <sz val="8"/>
        <rFont val="Tahoma"/>
        <family val="2"/>
      </rPr>
      <t xml:space="preserve">dentro del plazo establecido para la misma. </t>
    </r>
  </si>
  <si>
    <r>
      <rPr>
        <b/>
        <sz val="8"/>
        <rFont val="Tahoma"/>
        <family val="2"/>
      </rPr>
      <t>Reporte Sub. Financiera:</t>
    </r>
    <r>
      <rPr>
        <sz val="8"/>
        <rFont val="Tahoma"/>
        <family val="2"/>
      </rPr>
      <t xml:space="preserve"> Se encuentra en proceso de actualización.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"Sin iniciar". </t>
    </r>
  </si>
  <si>
    <r>
      <rPr>
        <b/>
        <sz val="8"/>
        <rFont val="Tahoma"/>
        <family val="2"/>
      </rPr>
      <t>Análisis OCI:</t>
    </r>
    <r>
      <rPr>
        <sz val="8"/>
        <rFont val="Tahoma"/>
        <family val="2"/>
      </rPr>
      <t xml:space="preserve"> Se evidenció actualización del procedimiento Elaboración de facturas código AGFF-FA-PD-014, versión 16 del 17/06/2021, en la intranet del Instituto. Sin embargo, no se evidenció reporte por parte de la Subdirección Financiera.  Se recomienda revisar y ajustar los soportes. Una vez revisada esta actualización del procedimiento, no se observa la inclusión de los parámetros a tener en cuenta por inconvenientes tecnológicos. Por lo anterior, se califica </t>
    </r>
    <r>
      <rPr>
        <b/>
        <sz val="8"/>
        <rFont val="Tahoma"/>
        <family val="2"/>
      </rPr>
      <t>"En Proceso"</t>
    </r>
    <r>
      <rPr>
        <sz val="8"/>
        <rFont val="Tahoma"/>
        <family val="2"/>
      </rPr>
      <t>.</t>
    </r>
  </si>
  <si>
    <r>
      <rPr>
        <b/>
        <sz val="8"/>
        <rFont val="Tahoma"/>
        <family val="2"/>
      </rPr>
      <t>Reporte Sub. Financiera:</t>
    </r>
    <r>
      <rPr>
        <sz val="8"/>
        <rFont val="Tahoma"/>
        <family val="2"/>
      </rPr>
      <t xml:space="preserve"> Se están realizando las actualizaciones de los procedimientos del área de presupuesto y se encuentran en proceso de aprobación y publicación.
</t>
    </r>
    <r>
      <rPr>
        <b/>
        <sz val="8"/>
        <rFont val="Tahoma"/>
        <family val="2"/>
      </rPr>
      <t>Análisis OCI:</t>
    </r>
    <r>
      <rPr>
        <sz val="8"/>
        <rFont val="Tahoma"/>
        <family val="2"/>
      </rPr>
      <t xml:space="preserve"> Se evidencia el inicio de las acciones establecidas, con los soportes remitidos por el área.  Por lo anterior, se califica como </t>
    </r>
    <r>
      <rPr>
        <b/>
        <sz val="8"/>
        <rFont val="Tahoma"/>
        <family val="2"/>
      </rPr>
      <t>"En Proceso"</t>
    </r>
    <r>
      <rPr>
        <sz val="8"/>
        <rFont val="Tahoma"/>
        <family val="2"/>
      </rPr>
      <t xml:space="preserve">. </t>
    </r>
  </si>
  <si>
    <r>
      <rPr>
        <b/>
        <sz val="8"/>
        <rFont val="Tahoma"/>
        <family val="2"/>
      </rPr>
      <t>Análisis OCI:</t>
    </r>
    <r>
      <rPr>
        <sz val="8"/>
        <rFont val="Tahoma"/>
        <family val="2"/>
      </rPr>
      <t xml:space="preserve"> La Subdirección Administrativa no reportó avance en esta acción, ni soportes. Sin embargo, se evidenció en otras acciones y en la intranet la actualización de los procedimientos de la Subdirección Administrativa y Financiera, en los que se evidenció actualización de normograma. Como no se ha finalizado el plazo ni la actualización de todos los procedimientos, se califica como </t>
    </r>
    <r>
      <rPr>
        <b/>
        <sz val="8"/>
        <rFont val="Tahoma"/>
        <family val="2"/>
      </rPr>
      <t>"En Proceso"</t>
    </r>
    <r>
      <rPr>
        <sz val="8"/>
        <rFont val="Tahoma"/>
        <family val="2"/>
      </rPr>
      <t xml:space="preserve">. </t>
    </r>
  </si>
  <si>
    <r>
      <rPr>
        <b/>
        <sz val="8"/>
        <rFont val="Tahoma"/>
        <family val="2"/>
      </rPr>
      <t>Reporte Planeación:</t>
    </r>
    <r>
      <rPr>
        <sz val="8"/>
        <rFont val="Tahoma"/>
        <family val="2"/>
      </rPr>
      <t xml:space="preserve"> No se ha iniciado la implementación de la acción 
</t>
    </r>
    <r>
      <rPr>
        <b/>
        <sz val="8"/>
        <rFont val="Tahoma"/>
        <family val="2"/>
      </rPr>
      <t xml:space="preserve">Análisis OCI: </t>
    </r>
    <r>
      <rPr>
        <sz val="8"/>
        <rFont val="Tahoma"/>
        <family val="2"/>
      </rPr>
      <t xml:space="preserve">Según lo rexportado por el área, se Califica </t>
    </r>
    <r>
      <rPr>
        <b/>
        <sz val="8"/>
        <rFont val="Tahoma"/>
        <family val="2"/>
      </rPr>
      <t xml:space="preserve">"Sin Iniciar"  </t>
    </r>
    <r>
      <rPr>
        <sz val="8"/>
        <rFont val="Tahoma"/>
        <family val="2"/>
      </rPr>
      <t xml:space="preserve">Se recomienda adelantar las acciones formuladas en los plazos definidos. </t>
    </r>
  </si>
  <si>
    <r>
      <rPr>
        <b/>
        <sz val="8"/>
        <rFont val="Tahoma"/>
        <family val="2"/>
      </rPr>
      <t>Reporte Planeación:</t>
    </r>
    <r>
      <rPr>
        <sz val="8"/>
        <rFont val="Tahoma"/>
        <family val="2"/>
      </rPr>
      <t xml:space="preserve"> Se avanzó en la creación del instrumento de recolección de información y se hizo la solicitud de dicha información a todos los responsables, así mismo se actualizó parcialmente el documento de Word de caracterización. 
</t>
    </r>
    <r>
      <rPr>
        <b/>
        <sz val="8"/>
        <rFont val="Tahoma"/>
        <family val="2"/>
      </rPr>
      <t xml:space="preserve">Análisis OCI: </t>
    </r>
    <r>
      <rPr>
        <sz val="8"/>
        <rFont val="Tahoma"/>
        <family val="2"/>
      </rPr>
      <t xml:space="preserve">Se videncia la elaboración y envío del instrumento de recolección de información a los responsables, y un borrador de la versión 2 del documento caracterización de usuarios.  Según lo rexportado por el área, se Califica </t>
    </r>
    <r>
      <rPr>
        <b/>
        <sz val="8"/>
        <rFont val="Tahoma"/>
        <family val="2"/>
      </rPr>
      <t xml:space="preserve">"En proceso"  </t>
    </r>
    <r>
      <rPr>
        <sz val="8"/>
        <rFont val="Tahoma"/>
        <family val="2"/>
      </rPr>
      <t xml:space="preserve">Se recomienda adelantar las acciones formuladas en los plazos definidos. </t>
    </r>
  </si>
  <si>
    <r>
      <rPr>
        <b/>
        <sz val="8"/>
        <rFont val="Tahoma"/>
        <family val="2"/>
      </rPr>
      <t>Reporte Planeación:</t>
    </r>
    <r>
      <rPr>
        <sz val="8"/>
        <rFont val="Tahoma"/>
        <family val="2"/>
      </rPr>
      <t xml:space="preserve"> Se llevó a cabo el diseño preliminar del plan de acción para revisión del equipo de Planeación y posterior remisión a los líderes de las áreas responsables de la implementación de las acciones. 
</t>
    </r>
    <r>
      <rPr>
        <b/>
        <sz val="8"/>
        <rFont val="Tahoma"/>
        <family val="2"/>
      </rPr>
      <t xml:space="preserve">Análisis OCI: </t>
    </r>
    <r>
      <rPr>
        <sz val="8"/>
        <rFont val="Tahoma"/>
        <family val="2"/>
      </rPr>
      <t xml:space="preserve">Se evidencia el borrador del documento, donde se está estructurando y revisando el plan de acción para la implementación de la política de participación ciudadana. Cómo este aún no es el documento oficial, se Califica </t>
    </r>
    <r>
      <rPr>
        <b/>
        <sz val="8"/>
        <rFont val="Tahoma"/>
        <family val="2"/>
      </rPr>
      <t xml:space="preserve">"Es proceso"  </t>
    </r>
  </si>
  <si>
    <r>
      <rPr>
        <b/>
        <sz val="8"/>
        <rFont val="Tahoma"/>
        <family val="2"/>
      </rPr>
      <t>Reporte Planeación:</t>
    </r>
    <r>
      <rPr>
        <sz val="8"/>
        <rFont val="Tahoma"/>
        <family val="2"/>
      </rPr>
      <t xml:space="preserve"> Se definió el plan de implementación de la política de manera articulada con las áreas responsables del tema de acuerdo y se encuentra en proceso de implementación.
</t>
    </r>
    <r>
      <rPr>
        <b/>
        <sz val="8"/>
        <rFont val="Tahoma"/>
        <family val="2"/>
      </rPr>
      <t xml:space="preserve">Análisis OCI: </t>
    </r>
    <r>
      <rPr>
        <sz val="8"/>
        <rFont val="Tahoma"/>
        <family val="2"/>
      </rPr>
      <t xml:space="preserve">Se evidencia la elaboración del plan de implementación de la Política Institucional de Participación Ciudadana, el cuál está definido para el cuatrienio 2021-2024, se recomienda anexar este documento como parte integral de la política. Teniendo en cuenta lo anterior,  se califica como </t>
    </r>
    <r>
      <rPr>
        <b/>
        <sz val="8"/>
        <rFont val="Tahoma"/>
        <family val="2"/>
      </rPr>
      <t xml:space="preserve">"Terminada Extemporánea" </t>
    </r>
    <r>
      <rPr>
        <sz val="8"/>
        <rFont val="Tahoma"/>
        <family val="2"/>
      </rPr>
      <t xml:space="preserve">con estado </t>
    </r>
    <r>
      <rPr>
        <b/>
        <sz val="8"/>
        <rFont val="Tahoma"/>
        <family val="2"/>
      </rPr>
      <t xml:space="preserve">"Cerrada"  </t>
    </r>
  </si>
  <si>
    <r>
      <t xml:space="preserve">Reporte Dir. Operativa: </t>
    </r>
    <r>
      <rPr>
        <sz val="8"/>
        <rFont val="Tahoma"/>
        <family val="2"/>
      </rPr>
      <t xml:space="preserve">Desde la dirección operativa se ha solicitado al coordinador de comunicaciones y prensa la u orientación y liderazgo en dar respuesta a este requerimiento. El líder de cultura, ciudadanía y educación, ha delintando al edición del Brief para solicitar al equipo de autopromos para dar inicio en la edición del contenido a subir en la pagina web de capital.
</t>
    </r>
    <r>
      <rPr>
        <b/>
        <sz val="8"/>
        <rFont val="Tahoma"/>
        <family val="2"/>
      </rPr>
      <t xml:space="preserve">Análisis OCI: </t>
    </r>
    <r>
      <rPr>
        <sz val="8"/>
        <rFont val="Tahoma"/>
        <family val="2"/>
      </rPr>
      <t xml:space="preserve">Se adelanta la verificación de los soportes remitidos en los que se evidencia el Brief de la pieza para actualización del enlace https://www.canalcapital.gov.co/content/informacion-ninos-y-jovenes, enviada al área de Comunicaciones con fecha del 6 de abril y adelantada la revisión del botón de transparencia se observa que a la fecha no se ha adelantado la actualización del contenido por lo que se califica la acción </t>
    </r>
    <r>
      <rPr>
        <b/>
        <sz val="8"/>
        <rFont val="Tahoma"/>
        <family val="2"/>
      </rPr>
      <t>"En Proceso"</t>
    </r>
    <r>
      <rPr>
        <sz val="8"/>
        <rFont val="Tahoma"/>
        <family val="2"/>
      </rPr>
      <t xml:space="preserve"> y se recomienda adelantar la publicación correspondiente teniendo en cuenta la fecha de ejecución establecida. </t>
    </r>
  </si>
  <si>
    <r>
      <t xml:space="preserve">Reporte Dir. Operativa: </t>
    </r>
    <r>
      <rPr>
        <sz val="8"/>
        <rFont val="Tahoma"/>
        <family val="2"/>
      </rPr>
      <t xml:space="preserve">Se realizó la gestión y coordinación del desarrollo de la actividad con el equipo de comunicaciones y prensa.
</t>
    </r>
    <r>
      <rPr>
        <b/>
        <sz val="8"/>
        <rFont val="Tahoma"/>
        <family val="2"/>
      </rPr>
      <t xml:space="preserve">Análisis OCI: </t>
    </r>
    <r>
      <rPr>
        <sz val="8"/>
        <rFont val="Tahoma"/>
        <family val="2"/>
      </rPr>
      <t xml:space="preserve">Se procede a la verificación del vídeo entregado, así como de su publicación en el botón de transparencia de Capital, observando que se encuentra alojado en el numeral 8.1 de conformidad con lo formulado en el Plan. Teniendo en cuenta lo anterior se califica la acción como </t>
    </r>
    <r>
      <rPr>
        <b/>
        <sz val="8"/>
        <rFont val="Tahoma"/>
        <family val="2"/>
      </rPr>
      <t>"Terminada"</t>
    </r>
    <r>
      <rPr>
        <sz val="8"/>
        <rFont val="Tahoma"/>
        <family val="2"/>
      </rPr>
      <t xml:space="preserve"> y se procede al cierre de la misma. </t>
    </r>
  </si>
  <si>
    <r>
      <t xml:space="preserve">Reporte Comunicaciones: </t>
    </r>
    <r>
      <rPr>
        <sz val="8"/>
        <rFont val="Tahoma"/>
        <family val="2"/>
      </rPr>
      <t xml:space="preserve">El área de autopromos cuenta con el Brief correspondiente a lo solicitado, es una solución temporal dado que con el montaje del canal seguro podremos actualizar el video con algo mucho más consistente.
</t>
    </r>
    <r>
      <rPr>
        <b/>
        <sz val="8"/>
        <rFont val="Tahoma"/>
        <family val="2"/>
      </rPr>
      <t xml:space="preserve">Análisis OCI: </t>
    </r>
    <r>
      <rPr>
        <sz val="8"/>
        <rFont val="Tahoma"/>
        <family val="2"/>
      </rPr>
      <t xml:space="preserve">Se adelanta la verificación de los soportes remitidos en los que se evidencia el Brief de la pieza para actualización del enlace https://www.canalcapital.gov.co/content/informacion-ninos-y-jovenes, enviada al área de Comunicaciones con fecha del 6 de abril y adelantada la revisión del botón de transparencia se observa que a la fecha no se ha adelantado la actualización del contenido por lo que se califica la acción </t>
    </r>
    <r>
      <rPr>
        <b/>
        <sz val="8"/>
        <rFont val="Tahoma"/>
        <family val="2"/>
      </rPr>
      <t>"En Proceso"</t>
    </r>
    <r>
      <rPr>
        <sz val="8"/>
        <rFont val="Tahoma"/>
        <family val="2"/>
      </rPr>
      <t xml:space="preserve"> y se recomienda adelantar la publicación correspondiente teniendo en cuenta la fecha de ejecución establecida. </t>
    </r>
  </si>
  <si>
    <r>
      <t xml:space="preserve">Reporte Comunicaciones: </t>
    </r>
    <r>
      <rPr>
        <sz val="8"/>
        <rFont val="Tahoma"/>
        <family val="2"/>
      </rPr>
      <t xml:space="preserve">Se realiza el cambio correspondiente del video en la página de canalacapital.gov.
</t>
    </r>
    <r>
      <rPr>
        <b/>
        <sz val="8"/>
        <rFont val="Tahoma"/>
        <family val="2"/>
      </rPr>
      <t xml:space="preserve">Análisis OCI: </t>
    </r>
    <r>
      <rPr>
        <sz val="8"/>
        <rFont val="Tahoma"/>
        <family val="2"/>
      </rPr>
      <t xml:space="preserve">Se procede a la verificación del vídeo entregado, así como de su publicación en el botón de transparencia de Capital, observando que se encuentra alojado en el numeral 8.1 de conformidad con lo formulado en el Plan. Teniendo en cuenta lo anterior se califica la acción como </t>
    </r>
    <r>
      <rPr>
        <b/>
        <sz val="8"/>
        <rFont val="Tahoma"/>
        <family val="2"/>
      </rPr>
      <t>"Terminada"</t>
    </r>
    <r>
      <rPr>
        <sz val="8"/>
        <rFont val="Tahoma"/>
        <family val="2"/>
      </rPr>
      <t xml:space="preserve"> y se procede al cierre de la misma. </t>
    </r>
  </si>
  <si>
    <r>
      <rPr>
        <b/>
        <sz val="8"/>
        <rFont val="Tahoma"/>
        <family val="2"/>
      </rPr>
      <t>Reporte Planeación:</t>
    </r>
    <r>
      <rPr>
        <sz val="8"/>
        <rFont val="Tahoma"/>
        <family val="2"/>
      </rPr>
      <t xml:space="preserve"> No se ha iniciado la implementación de la acción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 xml:space="preserve">Se recomienda adelantar las acciones formuladas en los plazos definidos. </t>
    </r>
  </si>
  <si>
    <r>
      <rPr>
        <b/>
        <sz val="8"/>
        <rFont val="Tahoma"/>
        <family val="2"/>
      </rPr>
      <t>Reporte Planeación:</t>
    </r>
    <r>
      <rPr>
        <sz val="8"/>
        <rFont val="Tahoma"/>
        <family val="2"/>
      </rPr>
      <t xml:space="preserve"> Desde planeación se trabajó el tema y está en proceso de publicación en el botón de transparencia atendiendo la nueva estructura del mismo. 
</t>
    </r>
    <r>
      <rPr>
        <b/>
        <sz val="8"/>
        <rFont val="Tahoma"/>
        <family val="2"/>
      </rPr>
      <t xml:space="preserve">Análisis OCI: </t>
    </r>
    <r>
      <rPr>
        <sz val="8"/>
        <rFont val="Tahoma"/>
        <family val="2"/>
      </rPr>
      <t xml:space="preserve">Se evidencia la elaboración del contenido a publicar en el botón de transparencia, invitado a la población vulnerable a conocer la parrilla de Canal Capital. Teniendo en cuenta lo anterior se califica como </t>
    </r>
    <r>
      <rPr>
        <b/>
        <sz val="8"/>
        <rFont val="Tahoma"/>
        <family val="2"/>
      </rPr>
      <t xml:space="preserve">"En proceso" </t>
    </r>
    <r>
      <rPr>
        <sz val="9"/>
        <rFont val="Tahoma"/>
        <family val="2"/>
      </rPr>
      <t/>
    </r>
  </si>
  <si>
    <r>
      <rPr>
        <b/>
        <sz val="8"/>
        <rFont val="Tahoma"/>
        <family val="2"/>
      </rPr>
      <t>Reporte Planeación:</t>
    </r>
    <r>
      <rPr>
        <sz val="8"/>
        <rFont val="Tahoma"/>
        <family val="2"/>
      </rPr>
      <t xml:space="preserve"> No se ha iniciado la implementación de la acción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Y se recomienda dar inicio a la ejecución de la acción, dada su fecha de vencimiento.</t>
    </r>
  </si>
  <si>
    <r>
      <rPr>
        <b/>
        <sz val="8"/>
        <rFont val="Tahoma"/>
        <family val="2"/>
      </rPr>
      <t>Reporte Planeación:</t>
    </r>
    <r>
      <rPr>
        <sz val="8"/>
        <rFont val="Tahoma"/>
        <family val="2"/>
      </rPr>
      <t xml:space="preserve"> Esta actividad se realizará una vez se lleve a cabo la rendición de cuentas.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teniendo en cuenta que no ha iniciado el proceso de rendición de cuentas.</t>
    </r>
  </si>
  <si>
    <r>
      <rPr>
        <b/>
        <sz val="8"/>
        <rFont val="Tahoma"/>
        <family val="2"/>
      </rPr>
      <t xml:space="preserve">Reporte Jurídica: </t>
    </r>
    <r>
      <rPr>
        <sz val="8"/>
        <rFont val="Tahoma"/>
        <family val="2"/>
      </rPr>
      <t xml:space="preserve">1.- manual modificado y resolución que lo adopta. se precisa que aunque el manual ha sido modificado en dos oportunidades más este año, dichos cambios no están referidos a la figura de la subcontratación.
2.-correo en el que se comparte con las áreas el archivo drive para revisión y ajuste de las matrices. 2.1. matrices en su estado actual (con algunos ajustes)
3.-correo en el que se propone la redacción de la nueva cláusula, minuta que incluye la cláusula.
</t>
    </r>
    <r>
      <rPr>
        <b/>
        <sz val="8"/>
        <rFont val="Tahoma"/>
        <family val="2"/>
      </rPr>
      <t>Análisis OCI:</t>
    </r>
    <r>
      <rPr>
        <sz val="8"/>
        <rFont val="Tahoma"/>
        <family val="2"/>
      </rPr>
      <t xml:space="preserve"> De acuerdo al reporte y a las evidencias remitidas se da cuenta de un avance en el cumplimiento de las actividades propuestas. Queda pendiente el ajuste a las matrices de riesgos de cada tipología contractual En caso de no ser necesario dicho ajuste, se recomienda al área que se informe en el próximo seguimiento. Por lo anterior se califica "</t>
    </r>
    <r>
      <rPr>
        <b/>
        <sz val="8"/>
        <rFont val="Tahoma"/>
        <family val="2"/>
      </rPr>
      <t xml:space="preserve">en proceso". </t>
    </r>
  </si>
  <si>
    <r>
      <rPr>
        <b/>
        <sz val="8"/>
        <rFont val="Tahoma"/>
        <family val="2"/>
      </rPr>
      <t xml:space="preserve">Reporte Jurídica: </t>
    </r>
    <r>
      <rPr>
        <sz val="8"/>
        <rFont val="Tahoma"/>
        <family val="2"/>
      </rPr>
      <t xml:space="preserve">Mediante las Resolución No. 072  se modificó el numeral 6 del Título II del Manual de Contratación, “DEL COMITÉ DE CONTRATACIÓN"
</t>
    </r>
    <r>
      <rPr>
        <b/>
        <sz val="8"/>
        <rFont val="Tahoma"/>
        <family val="2"/>
      </rPr>
      <t xml:space="preserve">Análisis OCI: </t>
    </r>
    <r>
      <rPr>
        <sz val="8"/>
        <rFont val="Tahoma"/>
        <family val="2"/>
      </rPr>
      <t xml:space="preserve"> Del reporte y el documento remitido no se deriva respuesta a lo informado en el anterior seguimiento: "</t>
    </r>
    <r>
      <rPr>
        <i/>
        <sz val="8"/>
        <rFont val="Tahoma"/>
        <family val="2"/>
      </rPr>
      <t xml:space="preserve"> De acuerdo al reporte y a las evidencias remitidas se da cuenta de un avance en el cumplimiento de las actividades propuestas. Queda pendiente el ajuste a las matrices de riesgos de cada tipología contractual En caso de no ser necesario dicho ajuste, se recomienda al área que se informe en el próximo seguimiento". </t>
    </r>
    <r>
      <rPr>
        <sz val="8"/>
        <rFont val="Tahoma"/>
        <family val="2"/>
      </rPr>
      <t xml:space="preserve">La resolución aportada refiere a la conformación del comité de conciliación de la entidad. No al ajuste a las matrices de riesgos. Debido a esto y que se venció la fecha de la acción se califica </t>
    </r>
    <r>
      <rPr>
        <b/>
        <sz val="8"/>
        <rFont val="Tahoma"/>
        <family val="2"/>
      </rPr>
      <t xml:space="preserve">"Incumplida". </t>
    </r>
    <r>
      <rPr>
        <sz val="8"/>
        <rFont val="Tahoma"/>
        <family val="2"/>
      </rPr>
      <t xml:space="preserve">Se sugiere al area revisar lo informado en los seguimientos para aportar los documentos correspondientes a lo que falte para el cumplimiento  de la acción. </t>
    </r>
  </si>
  <si>
    <r>
      <rPr>
        <b/>
        <sz val="8"/>
        <rFont val="Tahoma"/>
        <family val="2"/>
      </rPr>
      <t xml:space="preserve">Reporte Jurídica: </t>
    </r>
    <r>
      <rPr>
        <sz val="8"/>
        <rFont val="Tahoma"/>
        <family val="2"/>
      </rPr>
      <t xml:space="preserve">Durante la presente vigencia se efectuaron dos (2) jornadas de capacitación sobre el Manual de Contratación de la Entidad y el procedimiento de la invitación cerrada, con ocasión de la modificación que se efectuó a ese documento en diciembre 2020 y cuya versión fue adoptada mediante la Resolución No. 146 de 2020. 
</t>
    </r>
    <r>
      <rPr>
        <b/>
        <sz val="8"/>
        <rFont val="Tahoma"/>
        <family val="2"/>
      </rPr>
      <t xml:space="preserve">Análisis OCI: </t>
    </r>
    <r>
      <rPr>
        <sz val="8"/>
        <rFont val="Tahoma"/>
        <family val="2"/>
      </rPr>
      <t>Se da cumplimiento a la acción formulada de acuerdo al reporte y a los soportes remitidos. Se califica "</t>
    </r>
    <r>
      <rPr>
        <b/>
        <sz val="8"/>
        <rFont val="Tahoma"/>
        <family val="2"/>
      </rPr>
      <t>terminada"</t>
    </r>
    <r>
      <rPr>
        <sz val="8"/>
        <rFont val="Tahoma"/>
        <family val="2"/>
      </rPr>
      <t xml:space="preserve"> con estado </t>
    </r>
    <r>
      <rPr>
        <b/>
        <sz val="8"/>
        <rFont val="Tahoma"/>
        <family val="2"/>
      </rPr>
      <t>"Abierta</t>
    </r>
    <r>
      <rPr>
        <sz val="8"/>
        <rFont val="Tahoma"/>
        <family val="2"/>
      </rPr>
      <t xml:space="preserve">", para que en el próximo seguimiento el área remita las presentaciones de las capacitación y de esa manera validar que el contenido sea correspondiente con el detalle de la acción. Se recomienda a la dependencia coordinar con el área de Talento Humano la ejecución de capacitaciones periódicas que le permitan a los diferentes actores en el procesos contractual mantener actualizados los conocimientos en este proceso. </t>
    </r>
  </si>
  <si>
    <r>
      <rPr>
        <b/>
        <sz val="8"/>
        <rFont val="Tahoma"/>
        <family val="2"/>
      </rPr>
      <t xml:space="preserve">Reporte Jurídica: </t>
    </r>
    <r>
      <rPr>
        <sz val="8"/>
        <rFont val="Tahoma"/>
        <family val="2"/>
      </rPr>
      <t xml:space="preserve">Se realizaron capacitaciones del Manual de Contratación actualizado y el procedimiento de invitación cerrada. 
</t>
    </r>
    <r>
      <rPr>
        <b/>
        <sz val="8"/>
        <rFont val="Tahoma"/>
        <family val="2"/>
      </rPr>
      <t xml:space="preserve">Análisis OCI: </t>
    </r>
    <r>
      <rPr>
        <sz val="8"/>
        <rFont val="Tahoma"/>
        <family val="2"/>
      </rPr>
      <t>Se cumplió con la acción formulada. Se procede a dar el estado de  "</t>
    </r>
    <r>
      <rPr>
        <b/>
        <sz val="8"/>
        <rFont val="Tahoma"/>
        <family val="2"/>
      </rPr>
      <t xml:space="preserve">cerrada". </t>
    </r>
    <r>
      <rPr>
        <sz val="8"/>
        <rFont val="Tahoma"/>
        <family val="2"/>
      </rPr>
      <t xml:space="preserve">Para futuro reportes de plan de mejoramiento se recuerda al area revisar las circulares internas de la entidad en la que se establecen las reglas para la entrega de los soportes. </t>
    </r>
  </si>
  <si>
    <r>
      <rPr>
        <b/>
        <sz val="8"/>
        <rFont val="Tahoma"/>
        <family val="2"/>
      </rPr>
      <t>Reporte Planeación:</t>
    </r>
    <r>
      <rPr>
        <sz val="8"/>
        <rFont val="Tahoma"/>
        <family val="2"/>
      </rPr>
      <t xml:space="preserve"> 1. El documento descriptivo o ficha del proyecto de inversión se encuentra en construcción, se cuenta con un avance sobre la estructura de la información que se va a incluir en el mismo, para la revisión y complemento posterior por parte de las áreas involucradas. 2. La revisión y ajustes pertinentes al procedimiento de proyectos de inversión se realizará en el segundo trimestre de la vigencia.
</t>
    </r>
    <r>
      <rPr>
        <b/>
        <sz val="8"/>
        <rFont val="Tahoma"/>
        <family val="2"/>
      </rPr>
      <t xml:space="preserve">Reporte Producción: </t>
    </r>
    <r>
      <rPr>
        <sz val="8"/>
        <rFont val="Tahoma"/>
        <family val="2"/>
      </rPr>
      <t xml:space="preserve">Se inicio la revisión de la herramienta al interior de la coordinación y se sostuvo reunión con planeación quienes indicaron que la herramienta será diseñada y enviada a finales del mes de marzo. Se enviaron aportes sobre el procedimiento de proyectos de inversión a planeación en lo que respecta a la dirección operativa, este documento pertenece al proceso de planeación estratégica.
</t>
    </r>
    <r>
      <rPr>
        <b/>
        <sz val="8"/>
        <rFont val="Tahoma"/>
        <family val="2"/>
      </rPr>
      <t xml:space="preserve">Análisis OCI: </t>
    </r>
    <r>
      <rPr>
        <sz val="8"/>
        <rFont val="Tahoma"/>
        <family val="2"/>
      </rPr>
      <t xml:space="preserve">Según lo reportado por el área de Producción se evidenció la revisión del documento al interior del proceso; sin embargo, no se evidencian soportes sobre la reunión con el área de Planeación. Por otro lado, se evidencia la construcción del documento descriptivo del proyecto de inversión a formular, y se remite un borrador del procedimiento asociado a la formulación de los proyectos de inversión. Por lo anterior, se Califica </t>
    </r>
    <r>
      <rPr>
        <b/>
        <sz val="8"/>
        <rFont val="Tahoma"/>
        <family val="2"/>
      </rPr>
      <t xml:space="preserve">"En Proceso" </t>
    </r>
    <r>
      <rPr>
        <sz val="8"/>
        <rFont val="Tahoma"/>
        <family val="2"/>
      </rPr>
      <t xml:space="preserve">y se recomienda tener en cuenta la fecha de ejecución programada de manera que se dé cumplimiento a lo formulado. </t>
    </r>
  </si>
  <si>
    <r>
      <rPr>
        <b/>
        <sz val="8"/>
        <color theme="1"/>
        <rFont val="Tahoma"/>
        <family val="2"/>
      </rPr>
      <t>Soportes planeación:</t>
    </r>
    <r>
      <rPr>
        <sz val="8"/>
        <color theme="1"/>
        <rFont val="Tahoma"/>
        <family val="2"/>
      </rPr>
      <t xml:space="preserve"> Documento de ficha descriptiva, el mismo  puede ser consultado en la siguiente ruta de la intranet: Inicio &gt; MIPG &gt; Proyectos de inversión &gt; Información - Actualizaciones &gt; 7505.
Borrador del procedimiento de proyectos de inversión. 
</t>
    </r>
    <r>
      <rPr>
        <b/>
        <sz val="8"/>
        <color theme="1"/>
        <rFont val="Tahoma"/>
        <family val="2"/>
      </rPr>
      <t xml:space="preserve">Soportes Sistemas: </t>
    </r>
  </si>
  <si>
    <r>
      <rPr>
        <b/>
        <sz val="8"/>
        <rFont val="Tahoma"/>
        <family val="2"/>
      </rPr>
      <t>Reporte Planeación:</t>
    </r>
    <r>
      <rPr>
        <sz val="8"/>
        <rFont val="Tahoma"/>
        <family val="2"/>
      </rPr>
      <t xml:space="preserve"> Con las áreas de Producción y Técnica de la Dirección Operativa se adelanto la elaboración del documento "Ficha descriptiva - proyecto de inversión 7505" que contiene la información solicitada en la acción de mejora:  los objetivos, productos, actividades, así como la correlación y articulación de los mismos. La misma se encuentra publicada en la intranet institucional, en la ruta:  Inicio &gt; MIPG &gt; Proyectos de inversión &gt; Información - Actualizaciones &gt; 7505.
Por otra parte, se avanzó en la actualización del procedimiento "EPLE-PD-006 FORMULACIÓN, REGISTRO Y ACTUALIZACIÓN PROYECTOS DE INVERSIÓN", con los cambios que se están presentando debido a la entrada en funcionamiento de una nueva plataforma para la gestión de los proyectos de inversión por parte de la SDP, en alineación con la MGA.
</t>
    </r>
    <r>
      <rPr>
        <b/>
        <sz val="8"/>
        <rFont val="Tahoma"/>
        <family val="2"/>
      </rPr>
      <t xml:space="preserve">Reporte Producción: </t>
    </r>
    <r>
      <rPr>
        <sz val="8"/>
        <rFont val="Tahoma"/>
        <family val="2"/>
      </rPr>
      <t xml:space="preserve">
</t>
    </r>
    <r>
      <rPr>
        <b/>
        <sz val="8"/>
        <rFont val="Tahoma"/>
        <family val="2"/>
      </rPr>
      <t xml:space="preserve">Análisis OCI:  </t>
    </r>
    <r>
      <rPr>
        <sz val="8"/>
        <rFont val="Tahoma"/>
        <family val="2"/>
      </rPr>
      <t xml:space="preserve">Según lo reportado por el área de planeación se evidencia el documento ficha descriptiva del proyecto 7505, donde se describe el contenido de este proyecto, el cual está publicado en la intranet,  dando así cumplimiento a esta actividad. Sin embargo, está pendiente la actualización del Procedimiento EPLE-PD-006 " FORMULACIÓN, REGISTRO Y ACTUALIZACIÓN PROYECTOS DE INVERSIÓN.
 Por lo anterior, se Califica </t>
    </r>
    <r>
      <rPr>
        <b/>
        <sz val="8"/>
        <rFont val="Tahoma"/>
        <family val="2"/>
      </rPr>
      <t xml:space="preserve">"En Proceso" </t>
    </r>
    <r>
      <rPr>
        <sz val="8"/>
        <rFont val="Tahoma"/>
        <family val="2"/>
      </rPr>
      <t xml:space="preserve">y se recomienda tener en cuenta la fecha de ejecución programada de manera que se dé cumplimiento a lo formulado. </t>
    </r>
  </si>
  <si>
    <r>
      <rPr>
        <b/>
        <sz val="8"/>
        <rFont val="Tahoma"/>
        <family val="2"/>
      </rPr>
      <t>Reporte Planeación:</t>
    </r>
    <r>
      <rPr>
        <sz val="8"/>
        <rFont val="Tahoma"/>
        <family val="2"/>
      </rPr>
      <t xml:space="preserve"> 1. Se cuenta con las últimas versiones de las fichas EBI de los proyectos de inversión publicadas en el botón de transparencia de la página web.
2. Para el reporte del primer trimestre de la vigencia en el sistema SEGPLAN, se empleó como insumo la información registrada en el aplicativo SPI del seguimiento acumulado con corte al 30 de marzo.
En cuanto al formato para el primer trimestre se utilizó con la información del proyecto 7511 y se estaba revisando su aplicabilidad para el proyecto 7505, razón por la cual el formato se empleó en prueba para el mes de abril en este proyecto.
</t>
    </r>
    <r>
      <rPr>
        <b/>
        <sz val="8"/>
        <rFont val="Tahoma"/>
        <family val="2"/>
      </rPr>
      <t xml:space="preserve">Análisis OCI: </t>
    </r>
    <r>
      <rPr>
        <sz val="8"/>
        <rFont val="Tahoma"/>
        <family val="2"/>
      </rPr>
      <t xml:space="preserve">Se evidencia la publicación de las fichas EBI de los proyectos de inversión en el botón de transparencia, se evidencia el reporte del primer trimestre de los proyectos 7505 y 7511 verificando la congruencia en el reporte de las cifras,  y se verifica la elaboración de un formato  borrador para ir diligenciando en la medida que avance del proyecto 7511,haciendo falta hacer pruebas con el proyecto 7505.  Por lo anterior, y teniendo encuentra que se harán 3 reportes más durante el año se Califica </t>
    </r>
    <r>
      <rPr>
        <b/>
        <sz val="8"/>
        <rFont val="Tahoma"/>
        <family val="2"/>
      </rPr>
      <t xml:space="preserve">"En proceso" </t>
    </r>
  </si>
  <si>
    <r>
      <rPr>
        <b/>
        <sz val="8"/>
        <rFont val="Tahoma"/>
        <family val="2"/>
      </rPr>
      <t>Reporte Planeación:</t>
    </r>
    <r>
      <rPr>
        <sz val="8"/>
        <rFont val="Tahoma"/>
        <family val="2"/>
      </rPr>
      <t xml:space="preserve"> El valor presentado inicialmente es un proyección sobre todo el proyecto pero el presupuesto con el que se trabaja es el presupuesto oficial y se trabaja anualmente para la vigencia del siguiente año. En este sentido se aportan los soportes que dan cuenta de la revisión realizada por parte de planeación. 
</t>
    </r>
    <r>
      <rPr>
        <b/>
        <sz val="8"/>
        <rFont val="Tahoma"/>
        <family val="2"/>
      </rPr>
      <t xml:space="preserve">Análisis OCI:  </t>
    </r>
    <r>
      <rPr>
        <sz val="8"/>
        <rFont val="Tahoma"/>
        <family val="2"/>
      </rPr>
      <t xml:space="preserve">Se evidencia la publicación de las fichas EBI de los proyectos de inversión 7511 y 7505 en el botón de transparencia para el segundo trimestre del año 2021,  verificando la congruencia en el reporte de las cifras,  teniendo encuentra que se harán 2 reportes más durante el año se Califica </t>
    </r>
    <r>
      <rPr>
        <b/>
        <sz val="8"/>
        <rFont val="Tahoma"/>
        <family val="2"/>
      </rPr>
      <t xml:space="preserve">"En proceso" </t>
    </r>
    <r>
      <rPr>
        <sz val="8"/>
        <rFont val="Tahoma"/>
        <family val="2"/>
      </rPr>
      <t xml:space="preserve">
</t>
    </r>
  </si>
  <si>
    <r>
      <rPr>
        <b/>
        <sz val="8"/>
        <rFont val="Tahoma"/>
        <family val="2"/>
      </rPr>
      <t>Reporte Planeación:</t>
    </r>
    <r>
      <rPr>
        <sz val="8"/>
        <rFont val="Tahoma"/>
        <family val="2"/>
      </rPr>
      <t xml:space="preserve">  El documento descriptivo o ficha del proyecto de inversión se encuentra en construcción, se cuenta con un avance sobre la estructura de la información que se va a incluir en el mismo, para la revisión y complemento posterior por parte de las áreas involucradas en el mismo.
</t>
    </r>
    <r>
      <rPr>
        <b/>
        <sz val="8"/>
        <rFont val="Tahoma"/>
        <family val="2"/>
      </rPr>
      <t>Reporte Producción:</t>
    </r>
    <r>
      <rPr>
        <sz val="8"/>
        <rFont val="Tahoma"/>
        <family val="2"/>
      </rPr>
      <t xml:space="preserve"> Se inicio la revisión de la herramienta al interior de la coordinación y se sostuvo reunión con planeación quienes indicaron que la herramienta será diseñada y enviada a finales del mes de abril.
</t>
    </r>
    <r>
      <rPr>
        <b/>
        <sz val="8"/>
        <rFont val="Tahoma"/>
        <family val="2"/>
      </rPr>
      <t xml:space="preserve">Análisis OCI: </t>
    </r>
    <r>
      <rPr>
        <sz val="8"/>
        <rFont val="Tahoma"/>
        <family val="2"/>
      </rPr>
      <t xml:space="preserve">Según lo reportado por el área de Producción se evidenció la revisión del documento al interior del proceso; sin embargo, no se evidencian soportes sobre la reunión con el área de Planeación. Por otro lado, se evidencia la construcción del documento descriptivo del proyecto de inversión a formular, y se remite un borrador del procedimiento asociado a la formulación de los proyectos de inversión. Por lo anterior, se Califica </t>
    </r>
    <r>
      <rPr>
        <b/>
        <sz val="8"/>
        <rFont val="Tahoma"/>
        <family val="2"/>
      </rPr>
      <t>"En Proceso"</t>
    </r>
    <r>
      <rPr>
        <sz val="8"/>
        <rFont val="Tahoma"/>
        <family val="2"/>
      </rPr>
      <t xml:space="preserve"> y se recomienda tener en cuenta la fecha de ejecución programada de manera que se dé cumplimiento a lo formulado. </t>
    </r>
  </si>
  <si>
    <r>
      <rPr>
        <b/>
        <sz val="8"/>
        <rFont val="Tahoma"/>
        <family val="2"/>
      </rPr>
      <t>Reporte Planeación:</t>
    </r>
    <r>
      <rPr>
        <sz val="8"/>
        <rFont val="Tahoma"/>
        <family val="2"/>
      </rPr>
      <t xml:space="preserve"> Con las áreas de Producción y Técnica de la Dirección Operativa se adelantó la elaboración del documento "Ficha descriptiva - proyecto de inversión 7505" que contiene la información solicitada en la acción de mejora. La misma se encuentra publicada en la intranet institucional, en la ruta:  Inicio &gt; MIPG &gt; Proyectos de inversión &gt; Información - Actualizaciones &gt; 7505.
</t>
    </r>
    <r>
      <rPr>
        <b/>
        <sz val="8"/>
        <rFont val="Tahoma"/>
        <family val="2"/>
      </rPr>
      <t xml:space="preserve">Análisis OCI:  </t>
    </r>
    <r>
      <rPr>
        <sz val="8"/>
        <rFont val="Tahoma"/>
        <family val="2"/>
      </rPr>
      <t xml:space="preserve">Se evidencia la elaboración del  documento ficha descriptiva del proyecto 7505, donde se detalla  el contenido de este proyecto, el cual está publicado en la intranet,  dando así cumplimiento a esta actividad. Por lo anterior, se califica como </t>
    </r>
    <r>
      <rPr>
        <b/>
        <sz val="8"/>
        <rFont val="Tahoma"/>
        <family val="2"/>
      </rPr>
      <t xml:space="preserve">"Terminada Extemporánea"  </t>
    </r>
    <r>
      <rPr>
        <sz val="8"/>
        <rFont val="Tahoma"/>
        <family val="2"/>
      </rPr>
      <t xml:space="preserve">con estado </t>
    </r>
    <r>
      <rPr>
        <b/>
        <sz val="8"/>
        <rFont val="Tahoma"/>
        <family val="2"/>
      </rPr>
      <t>"Cerrada"</t>
    </r>
    <r>
      <rPr>
        <sz val="8"/>
        <rFont val="Tahoma"/>
        <family val="2"/>
      </rPr>
      <t xml:space="preserve">
</t>
    </r>
  </si>
  <si>
    <r>
      <rPr>
        <b/>
        <sz val="8"/>
        <rFont val="Tahoma"/>
        <family val="2"/>
      </rPr>
      <t>Reporte Planeación:</t>
    </r>
    <r>
      <rPr>
        <sz val="8"/>
        <rFont val="Tahoma"/>
        <family val="2"/>
      </rPr>
      <t xml:space="preserve">  Para el reporte mensual en el sistema SPI con corte al 30 de abril, se usó la primera versión del instrumento como piloto de reporte de la información del proyecto, sobre el cual se surtirán las mejoras requeridas según el nivel de detalle que se quiera dar a las acciones que se reportan.
</t>
    </r>
    <r>
      <rPr>
        <b/>
        <sz val="8"/>
        <rFont val="Tahoma"/>
        <family val="2"/>
      </rPr>
      <t xml:space="preserve">Reporte Producción: </t>
    </r>
    <r>
      <rPr>
        <sz val="8"/>
        <rFont val="Tahoma"/>
        <family val="2"/>
      </rPr>
      <t xml:space="preserve">Se inicio la revisión de la herramienta al interior de la coordinación y se sostuvo reunión con planeación quienes indicaron que la herramienta será diseñada y enviada a finales del mes de abril.
</t>
    </r>
    <r>
      <rPr>
        <b/>
        <sz val="8"/>
        <rFont val="Tahoma"/>
        <family val="2"/>
      </rPr>
      <t xml:space="preserve">Análisis OCI: </t>
    </r>
    <r>
      <rPr>
        <sz val="8"/>
        <rFont val="Tahoma"/>
        <family val="2"/>
      </rPr>
      <t>Según lo reportado por el área de Producción se evidenció la revisión del documento al interior del proceso; sin embargo, no se evidencian soportes sobre la reunión con el área de Planeación. Por otro lado, se evidencia la construcción del documento descriptivo del proyecto de inversión a formular, y se remite un borrador del procedimiento asociado a la formulación de los proyectos de inversión. Por lo anterior, se Califica</t>
    </r>
    <r>
      <rPr>
        <b/>
        <sz val="8"/>
        <rFont val="Tahoma"/>
        <family val="2"/>
      </rPr>
      <t xml:space="preserve"> "En Proceso" </t>
    </r>
    <r>
      <rPr>
        <sz val="8"/>
        <rFont val="Tahoma"/>
        <family val="2"/>
      </rPr>
      <t xml:space="preserve">y se recomienda tener en cuenta la fecha de ejecución programada de manera que se dé cumplimiento a lo formulado. </t>
    </r>
  </si>
  <si>
    <r>
      <rPr>
        <b/>
        <sz val="8"/>
        <rFont val="Tahoma"/>
        <family val="2"/>
      </rPr>
      <t>Reporte Planeación:</t>
    </r>
    <r>
      <rPr>
        <sz val="8"/>
        <rFont val="Tahoma"/>
        <family val="2"/>
      </rPr>
      <t xml:space="preserve"> En el seguimiento anterior se envió el instrumento de reporte piloto sobre el cual la Dirección Operativa haría el seguimiento de información para el proyecto 7505. El mismo se ha venido implementando en los seguimientos mensuales que se realizan en la plataforma, por lo cual la acción ya se ha venido implementando y se solicita su cierre oportuno. Es de aclarar que la acción es la elaboración del mecanismo y no los soportes del reporte. 
</t>
    </r>
    <r>
      <rPr>
        <b/>
        <sz val="8"/>
        <rFont val="Tahoma"/>
        <family val="2"/>
      </rPr>
      <t xml:space="preserve">Análisis OCI:  </t>
    </r>
    <r>
      <rPr>
        <sz val="8"/>
        <rFont val="Tahoma"/>
        <family val="2"/>
      </rPr>
      <t xml:space="preserve">Se evidencia la elaboración del instrumento de reporte, donde hasta el 31 de julio se ha reportado información mensual presupuestal, de producto, de actividades y de gestión de los proyectos,  dando así cumplimiento a esta actividad. Por lo anterior, se califica como </t>
    </r>
    <r>
      <rPr>
        <b/>
        <sz val="8"/>
        <rFont val="Tahoma"/>
        <family val="2"/>
      </rPr>
      <t xml:space="preserve">"Terminada Extemporánea"  </t>
    </r>
    <r>
      <rPr>
        <sz val="8"/>
        <rFont val="Tahoma"/>
        <family val="2"/>
      </rPr>
      <t xml:space="preserve">con estado </t>
    </r>
    <r>
      <rPr>
        <b/>
        <sz val="8"/>
        <rFont val="Tahoma"/>
        <family val="2"/>
      </rPr>
      <t>"Cerrada"</t>
    </r>
    <r>
      <rPr>
        <sz val="8"/>
        <rFont val="Tahoma"/>
        <family val="2"/>
      </rPr>
      <t xml:space="preserve">
</t>
    </r>
  </si>
  <si>
    <r>
      <rPr>
        <b/>
        <sz val="8"/>
        <rFont val="Tahoma"/>
        <family val="2"/>
      </rPr>
      <t>Reporte Planeación:</t>
    </r>
    <r>
      <rPr>
        <sz val="8"/>
        <rFont val="Tahoma"/>
        <family val="2"/>
      </rPr>
      <t xml:space="preserve">  El documento descriptivo o ficha del proyecto de inversión se encuentra en construcción, se cuenta con un avance sobre la estructura de la información que se va a incluir en el mismo, para la revisión y complemento posterior por parte de las áreas involucradas en el mismo.
</t>
    </r>
    <r>
      <rPr>
        <b/>
        <sz val="8"/>
        <rFont val="Tahoma"/>
        <family val="2"/>
      </rPr>
      <t>Reporte Producción:</t>
    </r>
    <r>
      <rPr>
        <sz val="8"/>
        <rFont val="Tahoma"/>
        <family val="2"/>
      </rPr>
      <t xml:space="preserve"> Se inicio la revisión de la herramienta al interior de la coordinación y se sostuvo reunión con planeación quienes indicaron que la herramienta será diseñada y enviada a finales del mes de abril.
</t>
    </r>
    <r>
      <rPr>
        <b/>
        <sz val="8"/>
        <rFont val="Tahoma"/>
        <family val="2"/>
      </rPr>
      <t xml:space="preserve">
Análisis OCI: </t>
    </r>
    <r>
      <rPr>
        <sz val="8"/>
        <rFont val="Tahoma"/>
        <family val="2"/>
      </rPr>
      <t>Según lo reportado por el área de Producción se evidenció la revisión del documento al interior del proceso; sin embargo, no se evidencian soportes sobre la reunión con el área de Planeación. Por otro lado, se evidencia la construcción del documento descriptivo del proyecto de inversión a formular, y se remite un borrador del procedimiento asociado a la formulación de los proyectos de inversión. Por lo anterior, se califica</t>
    </r>
    <r>
      <rPr>
        <b/>
        <sz val="8"/>
        <rFont val="Tahoma"/>
        <family val="2"/>
      </rPr>
      <t xml:space="preserve"> "En Proceso" </t>
    </r>
    <r>
      <rPr>
        <sz val="8"/>
        <rFont val="Tahoma"/>
        <family val="2"/>
      </rPr>
      <t xml:space="preserve">y se recomienda tener en cuenta la fecha de ejecución programada de manera que se dé cumplimiento a lo formulado. </t>
    </r>
  </si>
  <si>
    <r>
      <rPr>
        <b/>
        <sz val="8"/>
        <rFont val="Tahoma"/>
        <family val="2"/>
      </rPr>
      <t>Reporte Planeación:</t>
    </r>
    <r>
      <rPr>
        <sz val="8"/>
        <rFont val="Tahoma"/>
        <family val="2"/>
      </rPr>
      <t xml:space="preserve"> Con las áreas de Producción y Técnica de la Dirección Operativa se adelanto la elaboración del documento "Ficha descriptiva - proyecto de inversión 7505" que contiene la información solicitada en la acción de mejora. La misma se encuentra publicada en la intranet institucional, en la ruta:  Inicio &gt; MIPG &gt; Proyectos de inversión &gt; Información - Actualizaciones &gt; 7505. 
</t>
    </r>
    <r>
      <rPr>
        <b/>
        <sz val="8"/>
        <rFont val="Tahoma"/>
        <family val="2"/>
      </rPr>
      <t xml:space="preserve">Análisis OCI:  </t>
    </r>
    <r>
      <rPr>
        <sz val="8"/>
        <rFont val="Tahoma"/>
        <family val="2"/>
      </rPr>
      <t xml:space="preserve">Se evidencia la elaboración del  documento ficha descriptiva del proyecto 7505, donde se detalla  el contenido de este proyecto, y se incluyó un glosario de términos para entender de una mejor manera el contexto de este, el documento se encuentra publicado en la intranet,  dando así cumplimiento a esta actividad. Por lo anterior, se califica como </t>
    </r>
    <r>
      <rPr>
        <b/>
        <sz val="8"/>
        <rFont val="Tahoma"/>
        <family val="2"/>
      </rPr>
      <t>"Terminada Extemporánea"</t>
    </r>
    <r>
      <rPr>
        <sz val="8"/>
        <rFont val="Tahoma"/>
        <family val="2"/>
      </rPr>
      <t xml:space="preserve">  con estado </t>
    </r>
    <r>
      <rPr>
        <b/>
        <sz val="8"/>
        <rFont val="Tahoma"/>
        <family val="2"/>
      </rPr>
      <t>"Cerrada"</t>
    </r>
    <r>
      <rPr>
        <sz val="8"/>
        <rFont val="Tahoma"/>
        <family val="2"/>
      </rPr>
      <t xml:space="preserve">
</t>
    </r>
  </si>
  <si>
    <r>
      <rPr>
        <b/>
        <sz val="8"/>
        <rFont val="Tahoma"/>
        <family val="2"/>
      </rPr>
      <t>Reporte Planeación:</t>
    </r>
    <r>
      <rPr>
        <sz val="8"/>
        <rFont val="Tahoma"/>
        <family val="2"/>
      </rPr>
      <t xml:space="preserve"> En el mes de marzo se envió un correo electrónico explicativo a la Dirección Operativa asociado al ajuste del código de la meta.  
</t>
    </r>
    <r>
      <rPr>
        <b/>
        <sz val="8"/>
        <rFont val="Tahoma"/>
        <family val="2"/>
      </rPr>
      <t xml:space="preserve">Análisis OCI: </t>
    </r>
    <r>
      <rPr>
        <sz val="8"/>
        <rFont val="Tahoma"/>
        <family val="2"/>
      </rPr>
      <t xml:space="preserve">Se verifica el envío del correo a la Dirección Operativa para que ellos  realicen el ajuste en el reporte de las metas. Por lo anterior se califica como </t>
    </r>
    <r>
      <rPr>
        <b/>
        <sz val="8"/>
        <rFont val="Tahoma"/>
        <family val="2"/>
      </rPr>
      <t>"Terminada"</t>
    </r>
    <r>
      <rPr>
        <sz val="8"/>
        <rFont val="Tahoma"/>
        <family val="2"/>
      </rPr>
      <t xml:space="preserve"> con estado </t>
    </r>
    <r>
      <rPr>
        <b/>
        <sz val="8"/>
        <rFont val="Tahoma"/>
        <family val="2"/>
      </rPr>
      <t xml:space="preserve">"Abierto" </t>
    </r>
    <r>
      <rPr>
        <sz val="8"/>
        <rFont val="Tahoma"/>
        <family val="2"/>
      </rPr>
      <t>Se solicita el  envío de los soportes que evidencien, que se realizó el respectivo ajuste y reporte correcto en el código de las metas.</t>
    </r>
  </si>
  <si>
    <r>
      <rPr>
        <b/>
        <sz val="8"/>
        <rFont val="Tahoma"/>
        <family val="2"/>
      </rPr>
      <t>Reporte Planeación:</t>
    </r>
    <r>
      <rPr>
        <sz val="8"/>
        <rFont val="Tahoma"/>
        <family val="2"/>
      </rPr>
      <t xml:space="preserve"> Desde planeación se comunicó oportunamente a la dirección operativa sobre el cambio en los códigos presupuestales. Teniendo en cuenta que esta acción ya se cumplió agradecemos calificarla como cerrada.
</t>
    </r>
    <r>
      <rPr>
        <b/>
        <sz val="8"/>
        <rFont val="Tahoma"/>
        <family val="2"/>
      </rPr>
      <t xml:space="preserve">Análisis OCI: </t>
    </r>
    <r>
      <rPr>
        <sz val="8"/>
        <rFont val="Tahoma"/>
        <family val="2"/>
      </rPr>
      <t xml:space="preserve">Se verifica el envío del correo a la Dirección Operativa para que ellos  realicen el ajuste en el reporte de las metas, así  mismo, se verifica el contenido del CDP enviado desde la Subdirección donde se confirma que se ajustó la meta de Cocreación de Contenidos.  Por lo anterior se califica como </t>
    </r>
    <r>
      <rPr>
        <b/>
        <sz val="8"/>
        <rFont val="Tahoma"/>
        <family val="2"/>
      </rPr>
      <t>"Terminada Extemporánea"</t>
    </r>
    <r>
      <rPr>
        <sz val="8"/>
        <rFont val="Tahoma"/>
        <family val="2"/>
      </rPr>
      <t xml:space="preserve"> con estado </t>
    </r>
    <r>
      <rPr>
        <b/>
        <sz val="8"/>
        <rFont val="Tahoma"/>
        <family val="2"/>
      </rPr>
      <t xml:space="preserve">"Cerrado" </t>
    </r>
  </si>
  <si>
    <r>
      <rPr>
        <b/>
        <sz val="8"/>
        <rFont val="Tahoma"/>
        <family val="2"/>
      </rPr>
      <t>Reporte Planeación:</t>
    </r>
    <r>
      <rPr>
        <sz val="8"/>
        <rFont val="Tahoma"/>
        <family val="2"/>
      </rPr>
      <t xml:space="preserve"> 1. El documento descriptivo o ficha del proyecto de inversión se encuentra en construcción, se cuenta con un avance sobre la estructura de la información que se va a incluir en el mismo, para la revisión y complemento posterior por parte de las áreas involucradas en el mismo.
2. Para el reporte mensual en el sistema SPI con corte al 30 de abril, se usó la primera versión del instrumento como piloto de reporte de la información del proyecto, sobre el cual se surtirán las mejoras requeridas según el nivel de detalle que se quiera dar a las acciones que se reportan
</t>
    </r>
    <r>
      <rPr>
        <b/>
        <sz val="8"/>
        <rFont val="Tahoma"/>
        <family val="2"/>
      </rPr>
      <t xml:space="preserve">Análisis OCI: </t>
    </r>
    <r>
      <rPr>
        <sz val="8"/>
        <rFont val="Tahoma"/>
        <family val="2"/>
      </rPr>
      <t xml:space="preserve">Se verifica el borrador de la ficha descriptiva del proyecto de inversión, sin embargo, a la fecha no se encontró  información acerca de la estrategia vigente de Capital (PETI - fases y adquisiciones). Por lo anterior, y teniendo en cuenta que el documento se encuentra en construcción, y el formato de reporte en el SPI también se encuentra en pruebas, se califica como </t>
    </r>
    <r>
      <rPr>
        <b/>
        <sz val="8"/>
        <rFont val="Tahoma"/>
        <family val="2"/>
      </rPr>
      <t>"En proceso"</t>
    </r>
    <r>
      <rPr>
        <sz val="8"/>
        <rFont val="Tahoma"/>
        <family val="2"/>
      </rPr>
      <t xml:space="preserve"> </t>
    </r>
  </si>
  <si>
    <r>
      <rPr>
        <b/>
        <sz val="8"/>
        <rFont val="Tahoma"/>
        <family val="2"/>
      </rPr>
      <t>Reporte Planeación:</t>
    </r>
    <r>
      <rPr>
        <sz val="8"/>
        <rFont val="Tahoma"/>
        <family val="2"/>
      </rPr>
      <t xml:space="preserve"> Con las áreas de Producción y Técnica de la Dirección Operativa se adelanto la elaboración del documento "Ficha descriptiva - proyecto de inversión 7505" que contiene la información solicitada en la acción de mejora. La misma se encuentra publicada en la intranet institucional, en la ruta:  Inicio &gt; MIPG &gt; Proyectos de inversión &gt; Información - Actualizaciones &gt; 7505.
En el seguimiento anterior se envió el instrumento de reporte piloto sobre el cual la Dirección Operativa haría el seguimiento de información para el proyecto 7505. El mismo se ha venido implementando en los seguimientos mensuales que se realizan en la plataforma, por lo cual la acción ya se ha venido implementando y se solicita su cierre oportuno.
</t>
    </r>
    <r>
      <rPr>
        <b/>
        <sz val="8"/>
        <rFont val="Tahoma"/>
        <family val="2"/>
      </rPr>
      <t xml:space="preserve">Análisis OCI: </t>
    </r>
    <r>
      <rPr>
        <sz val="8"/>
        <rFont val="Tahoma"/>
        <family val="2"/>
      </rPr>
      <t>Se evidencia la elaboración del documento ficha descriptiva del proyecto 7505, donde se detalla  el contenido de este proyecto, y se incluyó una descripción del PETI , el documento se encuentra publicado en la intranet,  dando así cumplimiento a esta actividad. Por lo anterior se califica como</t>
    </r>
    <r>
      <rPr>
        <b/>
        <sz val="8"/>
        <rFont val="Tahoma"/>
        <family val="2"/>
      </rPr>
      <t xml:space="preserve"> "Terminada Extemporánea"</t>
    </r>
    <r>
      <rPr>
        <sz val="8"/>
        <rFont val="Tahoma"/>
        <family val="2"/>
      </rPr>
      <t xml:space="preserve"> con estado </t>
    </r>
    <r>
      <rPr>
        <b/>
        <sz val="8"/>
        <rFont val="Tahoma"/>
        <family val="2"/>
      </rPr>
      <t xml:space="preserve">"Cerrado" 
</t>
    </r>
    <r>
      <rPr>
        <sz val="8"/>
        <rFont val="Tahoma"/>
        <family val="2"/>
      </rPr>
      <t xml:space="preserve">Se recomienda que en cada vigencia, una vez se aprueben  los recursos del FUTIC con los que se financiará el PETI, se incorpore en el documento  las fases y adquisiciones que se ejecutaran durante el año, para así poder realizar un seguimiento adecuado  al avance de la meta física y presupuestal propuesto. </t>
    </r>
  </si>
  <si>
    <r>
      <t xml:space="preserve">Reporte T. Humano: </t>
    </r>
    <r>
      <rPr>
        <sz val="8"/>
        <rFont val="Tahoma"/>
        <family val="2"/>
      </rPr>
      <t>Se estipuló en las actividades del plan de integridad, Se realizará en el ultimo trimestre.</t>
    </r>
    <r>
      <rPr>
        <b/>
        <sz val="8"/>
        <rFont val="Tahoma"/>
        <family val="2"/>
      </rPr>
      <t xml:space="preserve">
                                                                                                                                                                                          Análisis OCI: </t>
    </r>
    <r>
      <rPr>
        <sz val="8"/>
        <rFont val="Tahoma"/>
        <family val="2"/>
      </rPr>
      <t xml:space="preserve">Se verifica que se incluyó en el plan de integridad la realización de la encuesta, la cuál se realizará en el último trimestre, por lo anterior se califica </t>
    </r>
    <r>
      <rPr>
        <b/>
        <sz val="8"/>
        <rFont val="Tahoma"/>
        <family val="2"/>
      </rPr>
      <t>" En proceso"</t>
    </r>
    <r>
      <rPr>
        <sz val="8"/>
        <rFont val="Tahoma"/>
        <family val="2"/>
      </rPr>
      <t xml:space="preserve"> </t>
    </r>
  </si>
  <si>
    <r>
      <t xml:space="preserve">Reporte T. Humano: </t>
    </r>
    <r>
      <rPr>
        <sz val="8"/>
        <rFont val="Tahoma"/>
        <family val="2"/>
      </rPr>
      <t xml:space="preserve">Plazo hasta el mes de noviembre </t>
    </r>
    <r>
      <rPr>
        <b/>
        <sz val="8"/>
        <rFont val="Tahoma"/>
        <family val="2"/>
      </rPr>
      <t xml:space="preserve">
Análisis OCI: </t>
    </r>
    <r>
      <rPr>
        <sz val="8"/>
        <rFont val="Tahoma"/>
        <family val="2"/>
      </rPr>
      <t>No se reportan más avances</t>
    </r>
    <r>
      <rPr>
        <b/>
        <sz val="8"/>
        <rFont val="Tahoma"/>
        <family val="2"/>
      </rPr>
      <t xml:space="preserve"> </t>
    </r>
    <r>
      <rPr>
        <sz val="8"/>
        <rFont val="Tahoma"/>
        <family val="2"/>
      </rPr>
      <t xml:space="preserve">de los remitidos durante el primer cuatrimestre de 2021. Por lo anterior se califica como </t>
    </r>
    <r>
      <rPr>
        <b/>
        <sz val="8"/>
        <rFont val="Tahoma"/>
        <family val="2"/>
      </rPr>
      <t xml:space="preserve">"En proceso" </t>
    </r>
    <r>
      <rPr>
        <sz val="8"/>
        <rFont val="Tahoma"/>
        <family val="2"/>
      </rPr>
      <t>y se recomienda adelantar las actividades definidas en los tiempos estipulados.</t>
    </r>
  </si>
  <si>
    <r>
      <t xml:space="preserve">Reporte T. Humano: </t>
    </r>
    <r>
      <rPr>
        <sz val="8"/>
        <rFont val="Tahoma"/>
        <family val="2"/>
      </rPr>
      <t>Se esta evaluando el impacto mediante encuesta virtual de las actividades y en algunos casos aleatoriamente.</t>
    </r>
    <r>
      <rPr>
        <b/>
        <sz val="8"/>
        <rFont val="Tahoma"/>
        <family val="2"/>
      </rPr>
      <t xml:space="preserve">
Análisis OCI: </t>
    </r>
    <r>
      <rPr>
        <sz val="8"/>
        <rFont val="Tahoma"/>
        <family val="2"/>
      </rPr>
      <t xml:space="preserve">Según los soportes remitidos, se verifica la realización de una encuesta en lo corrido del año, teniendo en cuenta que las actividades de bienestar se realizan durante todo el año,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</si>
  <si>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llevó a cabo el primer monitoreo de los riesgos desde la segunda línea de defensa, los resultados de la aplicación del ejercicio fueron comunicados en el Comité Institucional de Gestión y Desempeño del mes de abril </t>
    </r>
    <r>
      <rPr>
        <b/>
        <sz val="8"/>
        <rFont val="Tahoma"/>
        <family val="2"/>
      </rPr>
      <t xml:space="preserve">
Análisis OCI: </t>
    </r>
    <r>
      <rPr>
        <sz val="8"/>
        <rFont val="Tahoma"/>
        <family val="2"/>
      </rPr>
      <t xml:space="preserve">Los documentos  remitidos soportan, el primer  seguimiento realizado a  los riesgos durante el primer trimestre del  año 2021, Teniendo en cuenta que se deben realizar tres seguimientos más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</si>
  <si>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elaboró y ajustó en lo pertinente el documento de monitoreo de riesgos, el mismo se ha implementado de la mano de los seguimientos realizados en el marco del Plan de Acción Institucional y los resultados obtenidos se socializaron en el Comité Institucional de Gestión y Desempeño. </t>
    </r>
    <r>
      <rPr>
        <b/>
        <sz val="8"/>
        <rFont val="Tahoma"/>
        <family val="2"/>
      </rPr>
      <t xml:space="preserve">
Análisis OCI: </t>
    </r>
    <r>
      <rPr>
        <sz val="8"/>
        <rFont val="Tahoma"/>
        <family val="2"/>
      </rPr>
      <t xml:space="preserve">Los documentos  remitidos soportan el segundo  seguimiento realizado a  los riesgos para la vigencia 2021, en la herramienta elaborada y destinada para tal fin.  Teniendo en cuenta que se deben realizar un seguimiento más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</si>
  <si>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llevó a cabo el primer monitoreo de los riesgos desde la segunda línea de defensa, los resultados de la aplicación del ejercicio fueron comunicados en el Comité Institucional de Gestión y Desempeño del mes de abril </t>
    </r>
    <r>
      <rPr>
        <b/>
        <sz val="8"/>
        <rFont val="Tahoma"/>
        <family val="2"/>
      </rPr>
      <t xml:space="preserve">
Análisis OCI: </t>
    </r>
    <r>
      <rPr>
        <sz val="8"/>
        <rFont val="Tahoma"/>
        <family val="2"/>
      </rPr>
      <t xml:space="preserve">Los documentos  remitidos soportan, el primer  seguimiento realizado a  los riesgos durante el primer trimestre del  año 2021 y la herramienta de gestión utilizada, Teniendo en cuenta que se deben realizar tres seguimientos más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</si>
  <si>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llevó a cabo el primer monitoreo de los riesgos desde la segunda línea de defensa, los resultados de la aplicación del ejercicio fueron comunicados en el Comité Institucional de Gestión y Desempeño del mes de abril </t>
    </r>
    <r>
      <rPr>
        <b/>
        <sz val="8"/>
        <rFont val="Tahoma"/>
        <family val="2"/>
      </rPr>
      <t xml:space="preserve">
Análisis OCI: </t>
    </r>
    <r>
      <rPr>
        <sz val="8"/>
        <rFont val="Tahoma"/>
        <family val="2"/>
      </rPr>
      <t xml:space="preserve">Los documentos  remitidos soportan, el primer  seguimiento realizado a  los riesgos durante el primer trimestre del  año 2021 y su presentación en el Comité Institucional de Gestión y Desempeño, como se debe realizar otra presentación ante el comité durante el año 2021,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</si>
  <si>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elaboró y ajustó en lo pertinente el documento de monitoreo de riesgos, el mismo se ha implementado de la mano de los seguimientos realizados en el marco del Plan de Acción Institucional y los resultados obtenidos se socializaron en el Comité Institucional de Gestión y Desempeño. </t>
    </r>
    <r>
      <rPr>
        <b/>
        <sz val="8"/>
        <rFont val="Tahoma"/>
        <family val="2"/>
      </rPr>
      <t xml:space="preserve">
Análisis OCI: </t>
    </r>
    <r>
      <rPr>
        <sz val="8"/>
        <rFont val="Tahoma"/>
        <family val="2"/>
      </rPr>
      <t xml:space="preserve">Los documentos  remitidos soportan la socialización del monitoreo de riesgos en 2 sesiones del CIGD realizadas durante el año 2021.  Teniendo en cuenta que la actividad propuesta eran 2 socializaciones ante el CIGD se califica  </t>
    </r>
    <r>
      <rPr>
        <b/>
        <sz val="8"/>
        <rFont val="Tahoma"/>
        <family val="2"/>
      </rPr>
      <t xml:space="preserve">"Terminada" </t>
    </r>
    <r>
      <rPr>
        <sz val="8"/>
        <rFont val="Tahoma"/>
        <family val="2"/>
      </rPr>
      <t xml:space="preserve">con estado </t>
    </r>
    <r>
      <rPr>
        <b/>
        <sz val="8"/>
        <rFont val="Tahoma"/>
        <family val="2"/>
      </rPr>
      <t xml:space="preserve">"Cerrada" </t>
    </r>
    <r>
      <rPr>
        <sz val="8"/>
        <rFont val="Tahoma"/>
        <family val="2"/>
      </rPr>
      <t xml:space="preserve">y se recomienda seguir presentado cada vez que se realice el  monitoreo de riesgos, los resultados obtenidos ante la alta gerencia, para la toma de decisiones. </t>
    </r>
  </si>
  <si>
    <r>
      <t>Revisar y actualizar en lo pertinente la normatividad de los documentos observados</t>
    </r>
    <r>
      <rPr>
        <sz val="8"/>
        <color rgb="FFFF0000"/>
        <rFont val="Tahoma"/>
        <family val="2"/>
      </rPr>
      <t xml:space="preserve"> </t>
    </r>
  </si>
  <si>
    <r>
      <t xml:space="preserve">Reporte Planeación: </t>
    </r>
    <r>
      <rPr>
        <sz val="8"/>
        <rFont val="Tahoma"/>
        <family val="2"/>
      </rPr>
      <t xml:space="preserve">Se actualizaron los siguientes documentos: 
Procedimiento proyecto fondo para el desarrollo de la televisión y los contenidos (FONTV) - se actualizó EPLE-PD-003 GESTIÓN DE RECURSOS DE INVERSIÓN DEL FONDO ÚNICO DE TECNOLOGÍAS DE LA INFORMACIÓN Y LAS COMUNICACIONES 
Manual del sistema integrado de gestión - reemplazado por el manual MIPG 
Los demás documentos están en proceso de actualización. </t>
    </r>
    <r>
      <rPr>
        <b/>
        <sz val="8"/>
        <rFont val="Tahoma"/>
        <family val="2"/>
      </rPr>
      <t xml:space="preserve">
Análisis OCI: </t>
    </r>
    <r>
      <rPr>
        <sz val="8"/>
        <rFont val="Tahoma"/>
        <family val="2"/>
      </rPr>
      <t xml:space="preserve">Los documentos  remitidos soportan la actualización de un procedimiento y la creación del manual MIPG en reemplazo del Manual del Sistema Integrado de Gestión.  Teniendo en cuenta que la actividad propuesta implica la actualización de 8 documentos adicionales se califica  </t>
    </r>
    <r>
      <rPr>
        <b/>
        <sz val="8"/>
        <rFont val="Tahoma"/>
        <family val="2"/>
      </rPr>
      <t xml:space="preserve">"En Proceso" </t>
    </r>
    <r>
      <rPr>
        <sz val="8"/>
        <rFont val="Tahoma"/>
        <family val="2"/>
      </rPr>
      <t>y se recomienda eliminar del listado maestro de documentos el Manual del Sistema Integrado de Gestión.</t>
    </r>
  </si>
  <si>
    <r>
      <t xml:space="preserve">Reporte Planeación: </t>
    </r>
    <r>
      <rPr>
        <sz val="8"/>
        <rFont val="Tahoma"/>
        <family val="2"/>
      </rPr>
      <t xml:space="preserve">Se actualizaron los siguientes documentos: 
Procedimiento proyecto fondo para el desarrollo de la televisión y los contenidos (FONTV) - se actualizó EPLE-PD-003 GESTIÓN DE RECURSOS DE INVERSIÓN DEL FONDO ÚNICO DE TECNOLOGÍAS DE LA INFORMACIÓN Y LAS COMUNICACIONES 
Manual del sistema integrado de gestión - reemplazado por el manual MIPG 
Los demás documentos están en proceso de actualización. </t>
    </r>
    <r>
      <rPr>
        <b/>
        <sz val="8"/>
        <rFont val="Tahoma"/>
        <family val="2"/>
      </rPr>
      <t xml:space="preserve">
Análisis OCI: </t>
    </r>
    <r>
      <rPr>
        <sz val="8"/>
        <rFont val="Tahoma"/>
        <family val="2"/>
      </rPr>
      <t xml:space="preserve">Los documentos  remitidos soportan la actualización de un procedimiento y la creación del manual MIPG en reemplazo del Manual del Sistema Integrado de Gestión.  Teniendo en cuenta que la actividad propuesta implica la actualización de 4 documentos adicionales se califica  </t>
    </r>
    <r>
      <rPr>
        <b/>
        <sz val="8"/>
        <rFont val="Tahoma"/>
        <family val="2"/>
      </rPr>
      <t xml:space="preserve">"En Proceso" </t>
    </r>
    <r>
      <rPr>
        <sz val="8"/>
        <rFont val="Tahoma"/>
        <family val="2"/>
      </rPr>
      <t>y se recomienda eliminar del listado maestro de documentos el Manual del Sistema Integrado de Gestión.</t>
    </r>
  </si>
  <si>
    <r>
      <t xml:space="preserve">Reporte Planeación: </t>
    </r>
    <r>
      <rPr>
        <sz val="8"/>
        <rFont val="Tahoma"/>
        <family val="2"/>
      </rPr>
      <t xml:space="preserve">En el mes de agosto se solicitó hacer la migración de información de gestión ambiental al proceso de gestión de recursos y administración de la información. </t>
    </r>
    <r>
      <rPr>
        <b/>
        <sz val="8"/>
        <rFont val="Tahoma"/>
        <family val="2"/>
      </rPr>
      <t xml:space="preserve">
Análisis OCI: </t>
    </r>
    <r>
      <rPr>
        <sz val="8"/>
        <rFont val="Tahoma"/>
        <family val="2"/>
      </rPr>
      <t xml:space="preserve">Se evidencia el envío del correo electrónico para iniciar la migración de la información ambiental del Canal .  Teniendo en cuenta  las actividades propuestas  se califica  </t>
    </r>
    <r>
      <rPr>
        <b/>
        <sz val="8"/>
        <rFont val="Tahoma"/>
        <family val="2"/>
      </rPr>
      <t xml:space="preserve">"En Proceso" </t>
    </r>
    <r>
      <rPr>
        <sz val="8"/>
        <rFont val="Tahoma"/>
        <family val="2"/>
      </rPr>
      <t>y se recomienda adelantar las acciones necesarias, para dar cumplimiento en el tiempo estipulado.</t>
    </r>
  </si>
  <si>
    <r>
      <t xml:space="preserve">Reporte Planeación: </t>
    </r>
    <r>
      <rPr>
        <sz val="8"/>
        <rFont val="Tahoma"/>
        <family val="2"/>
      </rPr>
      <t xml:space="preserve">Se avanzó en la actualización del procedimiento FORMULACIÓN Y SEGUIMIENTO AL PLAN ANUAL DE ADQUISICIONES, el mismo está en revisión por parte del equipo de planeación. </t>
    </r>
    <r>
      <rPr>
        <b/>
        <sz val="8"/>
        <rFont val="Tahoma"/>
        <family val="2"/>
      </rPr>
      <t xml:space="preserve">
Análisis OCI: </t>
    </r>
    <r>
      <rPr>
        <sz val="8"/>
        <rFont val="Tahoma"/>
        <family val="2"/>
      </rPr>
      <t xml:space="preserve">Se evidencia el borrador del documento en actualización.  Teniendo en cuenta  las actividades propuestas  se califica  </t>
    </r>
    <r>
      <rPr>
        <b/>
        <sz val="8"/>
        <rFont val="Tahoma"/>
        <family val="2"/>
      </rPr>
      <t xml:space="preserve">"En Proceso" </t>
    </r>
    <r>
      <rPr>
        <sz val="8"/>
        <rFont val="Tahoma"/>
        <family val="2"/>
      </rPr>
      <t>y  se recomienda adelantar las acciones necesarias, para dar cumplimiento en el tiempo estipulado.</t>
    </r>
  </si>
  <si>
    <r>
      <t xml:space="preserve">Reporte Planeación: </t>
    </r>
    <r>
      <rPr>
        <sz val="8"/>
        <rFont val="Tahoma"/>
        <family val="2"/>
      </rPr>
      <t xml:space="preserve">Esta actividad se llevará a cabo en el tercer cuatrimestre del año. </t>
    </r>
    <r>
      <rPr>
        <b/>
        <sz val="8"/>
        <rFont val="Tahoma"/>
        <family val="2"/>
      </rPr>
      <t xml:space="preserve">
Análisis OCI: </t>
    </r>
    <r>
      <rPr>
        <sz val="8"/>
        <rFont val="Tahoma"/>
        <family val="2"/>
      </rPr>
      <t xml:space="preserve">Teniendo en cuenta lo indicado por el área se califica   </t>
    </r>
    <r>
      <rPr>
        <b/>
        <sz val="8"/>
        <rFont val="Tahoma"/>
        <family val="2"/>
      </rPr>
      <t xml:space="preserve">"Sin Iniciar" </t>
    </r>
    <r>
      <rPr>
        <sz val="8"/>
        <rFont val="Tahoma"/>
        <family val="2"/>
      </rPr>
      <t>y  se recomienda adelantar las acciones necesarias, para dar cumplimiento en el tiempo estipulado.</t>
    </r>
  </si>
  <si>
    <r>
      <t xml:space="preserve">Reporte Planeación: </t>
    </r>
    <r>
      <rPr>
        <sz val="8"/>
        <rFont val="Tahoma"/>
        <family val="2"/>
      </rPr>
      <t>En lo relacionado con la periodicidad de los indicadores, se adelantó en el mes de Julio la actualización del Plan de Acción a su tercera versión, en el cual se revisaron, entre otros asuntos, la periodicidad de las acciones frente a los reportes de información de las áreas. Para este fin se ajustaron las hojas de vida de los indicadores a los períodos de reporte.
Respecto a la actualización del manual de medición y seguimiento, la actividad está pendiente de inicio.</t>
    </r>
    <r>
      <rPr>
        <b/>
        <sz val="8"/>
        <rFont val="Tahoma"/>
        <family val="2"/>
      </rPr>
      <t xml:space="preserve">
Análisis OCI: </t>
    </r>
    <r>
      <rPr>
        <sz val="8"/>
        <rFont val="Tahoma"/>
        <family val="2"/>
      </rPr>
      <t xml:space="preserve">Se verifica el reporte trimestral del indicador, y teniendo las demás actividades definidas para dar cierre a la acción se califica   </t>
    </r>
    <r>
      <rPr>
        <b/>
        <sz val="8"/>
        <rFont val="Tahoma"/>
        <family val="2"/>
      </rPr>
      <t xml:space="preserve">"En Proceso" </t>
    </r>
    <r>
      <rPr>
        <sz val="8"/>
        <rFont val="Tahoma"/>
        <family val="2"/>
      </rPr>
      <t>y  se recomienda adelantar las acciones necesarias, para dar cumplimiento en el tiempo estipulado.</t>
    </r>
  </si>
  <si>
    <r>
      <t xml:space="preserve">Reporte Planeación: </t>
    </r>
    <r>
      <rPr>
        <sz val="8"/>
        <rFont val="Tahoma"/>
        <family val="2"/>
      </rPr>
      <t xml:space="preserve">Si bien se reportó la información, esto se hizo en el mes de septiembre por ende aplica para el próximo seguimiento. </t>
    </r>
    <r>
      <rPr>
        <b/>
        <sz val="8"/>
        <rFont val="Tahoma"/>
        <family val="2"/>
      </rPr>
      <t xml:space="preserve">
Análisis OCI: </t>
    </r>
    <r>
      <rPr>
        <sz val="8"/>
        <rFont val="Tahoma"/>
        <family val="2"/>
      </rPr>
      <t xml:space="preserve">Teniendo en cuenta lo indicado por el área se califica   </t>
    </r>
    <r>
      <rPr>
        <b/>
        <sz val="8"/>
        <rFont val="Tahoma"/>
        <family val="2"/>
      </rPr>
      <t xml:space="preserve">"Sin Iniciar" </t>
    </r>
    <r>
      <rPr>
        <sz val="8"/>
        <rFont val="Tahoma"/>
        <family val="2"/>
      </rPr>
      <t>y  se recomienda adelantar las acciones necesarias, para dar cumplimiento en el tiempo estipulado.</t>
    </r>
  </si>
  <si>
    <r>
      <rPr>
        <b/>
        <sz val="8"/>
        <rFont val="Tahoma"/>
        <family val="2"/>
      </rPr>
      <t xml:space="preserve">Análisis OCI: </t>
    </r>
    <r>
      <rPr>
        <sz val="8"/>
        <rFont val="Tahoma"/>
        <family val="2"/>
      </rPr>
      <t>No se recibió reporte ni soporte del estado de la acción. Se califica con alerta "</t>
    </r>
    <r>
      <rPr>
        <b/>
        <sz val="8"/>
        <rFont val="Tahoma"/>
        <family val="2"/>
      </rPr>
      <t>sin iniciar"</t>
    </r>
  </si>
  <si>
    <r>
      <t xml:space="preserve">Reporte Secretaria General: </t>
    </r>
    <r>
      <rPr>
        <sz val="8"/>
        <rFont val="Tahoma"/>
        <family val="2"/>
      </rPr>
      <t xml:space="preserve">La actualización del trámite se encuentra en elaboración de acuerdo con las modificaciones introducidas por la Ley 2094 de 2021.
</t>
    </r>
    <r>
      <rPr>
        <b/>
        <sz val="8"/>
        <rFont val="Tahoma"/>
        <family val="2"/>
      </rPr>
      <t xml:space="preserve">Análisis OCI: </t>
    </r>
    <r>
      <rPr>
        <sz val="8"/>
        <rFont val="Tahoma"/>
        <family val="2"/>
      </rPr>
      <t>No se adjuntaron evidencias de lo reportado. Teniendo presente la fecha de culminación de la acción, se califica "</t>
    </r>
    <r>
      <rPr>
        <b/>
        <sz val="8"/>
        <rFont val="Tahoma"/>
        <family val="2"/>
      </rPr>
      <t>en proceso"</t>
    </r>
  </si>
  <si>
    <r>
      <t xml:space="preserve">Reporte Secretaria General: </t>
    </r>
    <r>
      <rPr>
        <sz val="8"/>
        <rFont val="Tahoma"/>
        <family val="2"/>
      </rPr>
      <t xml:space="preserve">Se socializó con todos los que participan en el procedimiento disciplinarios, todas las directivas del Distrito en materia disciplinaria, incluida la Directiva 002 de 2018.
</t>
    </r>
    <r>
      <rPr>
        <b/>
        <sz val="8"/>
        <rFont val="Tahoma"/>
        <family val="2"/>
      </rPr>
      <t>Análisis OC</t>
    </r>
    <r>
      <rPr>
        <sz val="8"/>
        <rFont val="Tahoma"/>
        <family val="2"/>
      </rPr>
      <t>I: . Entendiendo que a través del correo institucional se enviaron las directivas emitidas por la Secretaria Jurídica Distrital en materia de derecho disciplinario , informa que la acción se cumplió. Se califica "</t>
    </r>
    <r>
      <rPr>
        <b/>
        <sz val="8"/>
        <rFont val="Tahoma"/>
        <family val="2"/>
      </rPr>
      <t xml:space="preserve">terminada", </t>
    </r>
    <r>
      <rPr>
        <sz val="8"/>
        <rFont val="Tahoma"/>
        <family val="2"/>
      </rPr>
      <t>lo cual permite dejar con estado "</t>
    </r>
    <r>
      <rPr>
        <b/>
        <sz val="8"/>
        <rFont val="Tahoma"/>
        <family val="2"/>
      </rPr>
      <t>cerrada"</t>
    </r>
  </si>
  <si>
    <r>
      <rPr>
        <b/>
        <sz val="8"/>
        <rFont val="Tahoma"/>
        <family val="2"/>
      </rPr>
      <t>Análisis OCI:</t>
    </r>
    <r>
      <rPr>
        <sz val="8"/>
        <rFont val="Tahoma"/>
        <family val="2"/>
      </rPr>
      <t xml:space="preserve"> No se puede evidenciar el inicio de las acciones establecidas, ya que la Subdirección no remitió soportes ni avances.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</si>
  <si>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El instructivo se reviso y esta pendiente la articulación con lo estipulado en la resolución 441 de 2019.  y Resolución 193 de 2020 
</t>
    </r>
    <r>
      <rPr>
        <b/>
        <sz val="8"/>
        <rFont val="Tahoma"/>
        <family val="2"/>
      </rPr>
      <t>Análisis OCI:</t>
    </r>
    <r>
      <rPr>
        <sz val="8"/>
        <rFont val="Tahoma"/>
        <family val="2"/>
      </rPr>
      <t xml:space="preserve"> No se puede evidenciar el inicio de las acciones establecidas, ya que la Subdirección no remitió soportes.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</si>
  <si>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Revisando y analizando la información contable, la matriz para elaborar los estados financieros se encuentra formulada, por esta razón hay cuenta que su saldo es cero pero durante el año fiscal generaron movimiento es por esta razón que no se omiten en la presentación de los estados financieros. 
</t>
    </r>
    <r>
      <rPr>
        <b/>
        <sz val="8"/>
        <rFont val="Tahoma"/>
        <family val="2"/>
      </rPr>
      <t>Análisis OCI:</t>
    </r>
    <r>
      <rPr>
        <sz val="8"/>
        <rFont val="Tahoma"/>
        <family val="2"/>
      </rPr>
      <t xml:space="preserve"> No se puede evidenciar el inicio de las acciones establecidas, ya que la Subdirección no remitió soportes.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</si>
  <si>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En cuanto se realice la actualización del procedimiento se procederá con la reunión de socialización del mismo. 
</t>
    </r>
    <r>
      <rPr>
        <b/>
        <sz val="8"/>
        <rFont val="Tahoma"/>
        <family val="2"/>
      </rPr>
      <t>Análisis OCI:</t>
    </r>
    <r>
      <rPr>
        <sz val="8"/>
        <rFont val="Tahoma"/>
        <family val="2"/>
      </rPr>
      <t xml:space="preserve"> No se puede evidenciar el inicio de las acciones establecidas, ya que la Subdirección no remitió soportes. Por lo anterior, se califica como </t>
    </r>
    <r>
      <rPr>
        <b/>
        <sz val="8"/>
        <rFont val="Tahoma"/>
        <family val="2"/>
      </rPr>
      <t>"Sin iniciar"</t>
    </r>
    <r>
      <rPr>
        <sz val="8"/>
        <rFont val="Tahoma"/>
        <family val="2"/>
      </rPr>
      <t xml:space="preserve">. </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</si>
  <si>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viene adelantando la revisión, modificación y actualización de los procedimientos, de igual manera el 27 de agosto se adelantó una mesa de acompañamiento sobre identificación de actividades y puntos de control de los procedimientos. Teniendo en cuenta lo anterior, así como la fecha de terminación establecida se califica la acción </t>
    </r>
    <r>
      <rPr>
        <b/>
        <sz val="8"/>
        <rFont val="Tahoma"/>
        <family val="2"/>
      </rPr>
      <t xml:space="preserve">"En Proceso" </t>
    </r>
    <r>
      <rPr>
        <sz val="8"/>
        <rFont val="Tahoma"/>
        <family val="2"/>
      </rPr>
      <t>y se recomienda al área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</si>
  <si>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rPr>
        <b/>
        <sz val="8"/>
        <rFont val="Tahoma"/>
        <family val="2"/>
      </rPr>
      <t xml:space="preserve">Análisis OCI: </t>
    </r>
    <r>
      <rPr>
        <sz val="8"/>
        <rFont val="Tahoma"/>
        <family val="2"/>
      </rPr>
      <t xml:space="preserve">El área no adelanta reporte de avances sobre la ejecución de las acciones formuladas, así como tampoco se adelanta el cargue de soportes para su evaluación la acción se califica con alerta </t>
    </r>
    <r>
      <rPr>
        <b/>
        <sz val="8"/>
        <rFont val="Tahoma"/>
        <family val="2"/>
      </rPr>
      <t>"Sin Iniciar"</t>
    </r>
    <r>
      <rPr>
        <sz val="8"/>
        <rFont val="Tahoma"/>
        <family val="2"/>
      </rPr>
      <t xml:space="preserve"> y se reitera la recomendación de adelantar las actividades pendientes de ejecución con el fin de dar cabal cumplimiento a lo formulado,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</si>
  <si>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sin embargo, se procede a la verificación de los soportes remitidos evidenciando que posterior a la aprobación del PINAR el 29 de abril en CIGD, se realizó la actualización en la intranet en julio de 2021 y socializada vía comunicado interno del 9 de agosto de 2021, lo que da cumplimiento a lo establecido en el Plan de Mejoramiento. 
Teniendo en cuenta lo anterior, se califica la acción como </t>
    </r>
    <r>
      <rPr>
        <b/>
        <sz val="8"/>
        <rFont val="Tahoma"/>
        <family val="2"/>
      </rPr>
      <t>"Terminada"</t>
    </r>
    <r>
      <rPr>
        <sz val="8"/>
        <rFont val="Tahoma"/>
        <family val="2"/>
      </rPr>
      <t xml:space="preserve"> y se procede al cierre de ésta. Se recomienda adelantar lo correspondiente a los proyectos formulados en el documento dentro de los plazos establecidos.</t>
    </r>
  </si>
  <si>
    <r>
      <t>1. Realizar la actualización de la Política Cero papel.</t>
    </r>
    <r>
      <rPr>
        <sz val="8"/>
        <color theme="1"/>
        <rFont val="Tahoma"/>
        <family val="2"/>
      </rPr>
      <t xml:space="preserve">
2. Formular el plan de trabajo para la implementación y desarrollo de la Política  Cero Papel. 
3. Realizar informes trimestrales del cumplimiento y seguimiento de la Política en Canal Capital.</t>
    </r>
  </si>
  <si>
    <r>
      <t xml:space="preserve">Análisis OCI: </t>
    </r>
    <r>
      <rPr>
        <sz val="8"/>
        <rFont val="Tahoma"/>
        <family val="2"/>
      </rPr>
      <t xml:space="preserve">El área no adelantó reporte de avances sobre la ejecución de las actividades formuladas; sin embargo, se evidencia en los soportes entregados un acta de reunión adelantada el 26 de agosto de 2021 en la que se adelanta la suscripción de compromisos sobre la revisión de la Política Cero Papel, así como el seguimiento de los avances de ésta. Teniendo en cuenta lo anterior, se califica la acción </t>
    </r>
    <r>
      <rPr>
        <b/>
        <sz val="8"/>
        <rFont val="Tahoma"/>
        <family val="2"/>
      </rPr>
      <t>"En Proceso"</t>
    </r>
    <r>
      <rPr>
        <sz val="8"/>
        <rFont val="Tahoma"/>
        <family val="2"/>
      </rPr>
      <t xml:space="preserve"> y se recomienda adelantar la ejecución de lo pendiente dentro de los plazos establecidos. </t>
    </r>
  </si>
  <si>
    <r>
      <t xml:space="preserve">Análisis OCI: </t>
    </r>
    <r>
      <rPr>
        <sz val="8"/>
        <rFont val="Tahoma"/>
        <family val="2"/>
      </rPr>
      <t xml:space="preserve">El área no adelanta reporte de avances de las acciones formuladas; sin embargo, se procede a la verificación de los soportes cargados en la herramienta de reporte dentro de los cuales se observa la confirmación de la publicación en la intranet en julio, así como el comunicado interno 38 del 19 de agosto de 2021 en el cual se adelantó la socialización del documento a los colaboradores de la organización.
Teniendo en cuenta lo anterior, así como la fecha de ejecución establecida se califica la acción como </t>
    </r>
    <r>
      <rPr>
        <b/>
        <sz val="8"/>
        <rFont val="Tahoma"/>
        <family val="2"/>
      </rPr>
      <t>"Terminada"</t>
    </r>
    <r>
      <rPr>
        <sz val="8"/>
        <rFont val="Tahoma"/>
        <family val="2"/>
      </rPr>
      <t xml:space="preserve"> y se procede al cierre de la misma. </t>
    </r>
  </si>
  <si>
    <r>
      <t xml:space="preserve">Análisis OCI: </t>
    </r>
    <r>
      <rPr>
        <sz val="8"/>
        <rFont val="Tahoma"/>
        <family val="2"/>
      </rPr>
      <t xml:space="preserve">El área no adelanta reporte de avances sobre la ejecución de las acciones formuladas; sin embargo, se adelanta el cargue del Plan de Trabajo de Implementación de la Política de Gestión Documental, sobre el cual no se evidencian responsables ni seguimientos de conformidad con lo formulado en el Plan. Teniendo en cuenta lo anterior, la acción se califica como </t>
    </r>
    <r>
      <rPr>
        <b/>
        <sz val="8"/>
        <rFont val="Tahoma"/>
        <family val="2"/>
      </rPr>
      <t>"En Proceso"</t>
    </r>
    <r>
      <rPr>
        <sz val="8"/>
        <rFont val="Tahoma"/>
        <family val="2"/>
      </rPr>
      <t xml:space="preserve"> y se reitera la recomendación de adelantar las actividades pendientes de ejecución con el fin de dar cabal cumplimiento a lo formulado,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</si>
  <si>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rPr>
        <b/>
        <sz val="8"/>
        <rFont val="Tahoma"/>
        <family val="2"/>
      </rPr>
      <t xml:space="preserve">Análisis OCI: </t>
    </r>
    <r>
      <rPr>
        <sz val="8"/>
        <rFont val="Tahoma"/>
        <family val="2"/>
      </rPr>
      <t xml:space="preserve">El área no adelanta reporte de avances sobre la ejecución de las acciones formuladas; sin embargo, verificada la carpeta habilitada para cargue de soportes, se observa el acta del 26 de agosto de 2021 en la que se trató la Política de Cero Papel la cual no corresponde a lo formulado por la acción. Por lo tanto, la acción se califica con alerta </t>
    </r>
    <r>
      <rPr>
        <b/>
        <sz val="8"/>
        <rFont val="Tahoma"/>
        <family val="2"/>
      </rPr>
      <t>"Sin Iniciar"</t>
    </r>
    <r>
      <rPr>
        <sz val="8"/>
        <rFont val="Tahoma"/>
        <family val="2"/>
      </rPr>
      <t xml:space="preserve"> y se reitera la recomendación de adelantar las actividades pendientes de ejecución con el fin de dar cabal cumplimiento a lo formulado,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</si>
  <si>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viene adelantando la revisión, modificación y actualización de los procedimientos de transferencia primaria y secundaria, de igual manera el 27 de agosto se adelantó una mesa de acompañamiento sobre identificación de actividades y puntos de control de los procedimientos. Teniendo en cuenta lo anterior, así como la fecha de terminación establecida se califica la acción </t>
    </r>
    <r>
      <rPr>
        <b/>
        <sz val="8"/>
        <rFont val="Tahoma"/>
        <family val="2"/>
      </rPr>
      <t xml:space="preserve">"En Proceso" </t>
    </r>
    <r>
      <rPr>
        <sz val="8"/>
        <rFont val="Tahoma"/>
        <family val="2"/>
      </rPr>
      <t>y se recomienda al área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</si>
  <si>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adelantó dos (2) reuniones con el área de Sistemas con el fin establecer los lineamientos y compromisos para la implementación del Sistema de Gestión Documental de conformidad con la actividad 2 formulada en el Plan. 
Teniendo en cuenta lo anterior, se califica la acción </t>
    </r>
    <r>
      <rPr>
        <b/>
        <sz val="8"/>
        <rFont val="Tahoma"/>
        <family val="2"/>
      </rPr>
      <t>"En Proceso"</t>
    </r>
    <r>
      <rPr>
        <sz val="8"/>
        <rFont val="Tahoma"/>
        <family val="2"/>
      </rPr>
      <t xml:space="preserve"> y se  recomienda al área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así como de adelantar las actividades pendientes que den cabal cumplimiento a lo formulado. </t>
    </r>
  </si>
  <si>
    <r>
      <rPr>
        <b/>
        <sz val="8"/>
        <rFont val="Tahoma"/>
        <family val="2"/>
      </rPr>
      <t>Análisis OCI:</t>
    </r>
    <r>
      <rPr>
        <sz val="8"/>
        <rFont val="Tahoma"/>
        <family val="2"/>
      </rPr>
      <t xml:space="preserve"> El área no adelantó reporte de avances sobre la ejecución de las actividades; sin embargo, se procede a la verificación de los soportes remitidos, observando un documento en formato Word denominado "Informe biodeterioro", de igual manera no se evidencia que se haya adelantado su socialización a las áreas involucradas en el seguimiento adelantado por el área de gestión documental, así como tampoco la guía formulada en el plan. 
Teniendo en cuenta lo anterior, así como las fechas establecidas para ejecución se califica la acción como </t>
    </r>
    <r>
      <rPr>
        <b/>
        <sz val="8"/>
        <rFont val="Tahoma"/>
        <family val="2"/>
      </rPr>
      <t>"En Proceso"</t>
    </r>
    <r>
      <rPr>
        <sz val="8"/>
        <rFont val="Tahoma"/>
        <family val="2"/>
      </rPr>
      <t xml:space="preserve"> y se reitera la recomendación de dar cumplimiento a lo formulado y adelantar el reporte correspondiente a los avances adelantados con sus respectivos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t>
    </r>
  </si>
  <si>
    <r>
      <t xml:space="preserve">1. Realizar un plan de capacitación para las áreas en el  manejo de documentos digitales según la Guía de Lineamientos. 
2. Realizar mínimo dos (2) seguimiento a las áreas de Canal Capital en cuanto al manejo de documentos digitales según la Guía de Lineamientos. </t>
    </r>
    <r>
      <rPr>
        <sz val="8"/>
        <color theme="1"/>
        <rFont val="Tahoma"/>
        <family val="2"/>
      </rPr>
      <t xml:space="preserve">
</t>
    </r>
  </si>
  <si>
    <r>
      <rPr>
        <b/>
        <sz val="8"/>
        <rFont val="Tahoma"/>
        <family val="2"/>
      </rPr>
      <t>Reporte T. Humano</t>
    </r>
    <r>
      <rPr>
        <sz val="8"/>
        <rFont val="Tahoma"/>
        <family val="2"/>
      </rPr>
      <t xml:space="preserve">: Se realiza documento, se carga a la intranet en talento humano, anuncios junto con todos los planes y artículos relacionados con talento humano y se genera en el boletín interno un enlace para que todos los colaboradores de Capital tengan acceso a la información.  
</t>
    </r>
    <r>
      <rPr>
        <b/>
        <sz val="8"/>
        <rFont val="Tahoma"/>
        <family val="2"/>
      </rPr>
      <t>Análisis OCI:</t>
    </r>
    <r>
      <rPr>
        <sz val="8"/>
        <rFont val="Tahoma"/>
        <family val="2"/>
      </rPr>
      <t xml:space="preserve">  Se verifica la elaboración del documento, su aprobación, publicación en la intranet de Capital y posterior socialización en el boletín interno para el conocimiento de todos los funcionarios. Dando cumplimiento a las actividades propuestas, por lo anterior, se califica como </t>
    </r>
    <r>
      <rPr>
        <b/>
        <sz val="8"/>
        <rFont val="Tahoma"/>
        <family val="2"/>
      </rPr>
      <t xml:space="preserve">"Terminada" </t>
    </r>
    <r>
      <rPr>
        <sz val="8"/>
        <rFont val="Tahoma"/>
        <family val="2"/>
      </rPr>
      <t>con estado</t>
    </r>
    <r>
      <rPr>
        <b/>
        <sz val="8"/>
        <rFont val="Tahoma"/>
        <family val="2"/>
      </rPr>
      <t xml:space="preserve"> "Cerrada" </t>
    </r>
  </si>
  <si>
    <r>
      <rPr>
        <b/>
        <sz val="8"/>
        <rFont val="Tahoma"/>
        <family val="2"/>
      </rPr>
      <t>Reporte T. Humano</t>
    </r>
    <r>
      <rPr>
        <sz val="8"/>
        <rFont val="Tahoma"/>
        <family val="2"/>
      </rPr>
      <t xml:space="preserve">: Se genera por parte de la empresa de contrato y de las capacitaciones internas de Capital un proceso de evaluación del proceso de capacitación de manera digital y se adjunta los formatos con sus respectivas respuestas. 
</t>
    </r>
    <r>
      <rPr>
        <b/>
        <sz val="8"/>
        <rFont val="Tahoma"/>
        <family val="2"/>
      </rPr>
      <t>Análisis OCI:</t>
    </r>
    <r>
      <rPr>
        <sz val="8"/>
        <rFont val="Tahoma"/>
        <family val="2"/>
      </rPr>
      <t xml:space="preserve">  Se verifican los soportes remitidos, los cuales evidencian los formatos digitales diligenciados para evaluar las capacitaciones realizadas, sin embargo, de  la actividad 4. Socializar, no se adjuntan evidencias. Por lo anterior,  se califica como </t>
    </r>
    <r>
      <rPr>
        <b/>
        <sz val="8"/>
        <rFont val="Tahoma"/>
        <family val="2"/>
      </rPr>
      <t xml:space="preserve">"En proceso"  </t>
    </r>
  </si>
  <si>
    <r>
      <rPr>
        <b/>
        <sz val="8"/>
        <rFont val="Tahoma"/>
        <family val="2"/>
      </rPr>
      <t>Análisis OCI:</t>
    </r>
    <r>
      <rPr>
        <sz val="8"/>
        <rFont val="Tahoma"/>
        <family val="2"/>
      </rPr>
      <t xml:space="preserve"> No se puede evidenciar el inicio de las acciones establecidas, ya que la Subdirección no remitió soportes ni avances. Sin embargo verificando el Estado de Situación Financiera de los meses de marzo y abril de 2021 no se observan saldo en la cuenta correspondiente, por lo que la acción se califica como "</t>
    </r>
    <r>
      <rPr>
        <b/>
        <sz val="8"/>
        <rFont val="Tahoma"/>
        <family val="2"/>
      </rPr>
      <t>Terminada Extemporánea</t>
    </r>
    <r>
      <rPr>
        <sz val="8"/>
        <rFont val="Tahoma"/>
        <family val="2"/>
      </rPr>
      <t xml:space="preserve">" y se mantiene </t>
    </r>
    <r>
      <rPr>
        <b/>
        <sz val="8"/>
        <rFont val="Tahoma"/>
        <family val="2"/>
      </rPr>
      <t>"Abierta"</t>
    </r>
    <r>
      <rPr>
        <sz val="8"/>
        <rFont val="Tahoma"/>
        <family val="2"/>
      </rPr>
      <t xml:space="preserve"> con el fin de que la Subdirección remita a la Oficina de Control Interno el comprobante de la Transacción de a conformidad con la acción propuesta. </t>
    </r>
  </si>
  <si>
    <r>
      <rPr>
        <b/>
        <sz val="8"/>
        <rFont val="Tahoma"/>
        <family val="2"/>
      </rPr>
      <t>Reporte Sub. Financiera:</t>
    </r>
    <r>
      <rPr>
        <sz val="8"/>
        <rFont val="Tahoma"/>
        <family val="2"/>
      </rPr>
      <t xml:space="preserve"> Se programo la reunión con el área Jurídica y con Recursos humanos el día 20 de septiembre para socializar el tema y revisar la forma adecuada para contabilizar. 
</t>
    </r>
    <r>
      <rPr>
        <b/>
        <sz val="8"/>
        <rFont val="Tahoma"/>
        <family val="2"/>
      </rPr>
      <t>Análisis OCI:</t>
    </r>
    <r>
      <rPr>
        <sz val="8"/>
        <rFont val="Tahoma"/>
        <family val="2"/>
      </rPr>
      <t xml:space="preserve"> Se evidencia el inicio de las acciones establecidas, se tomó soporte de la acción identificada con el No, solicitud 273, ya que la Subdirección no remitió soportes. Por lo anterior, se califica como </t>
    </r>
    <r>
      <rPr>
        <b/>
        <sz val="8"/>
        <rFont val="Tahoma"/>
        <family val="2"/>
      </rPr>
      <t>"En proceso"</t>
    </r>
    <r>
      <rPr>
        <sz val="8"/>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</si>
</sst>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9"/>
      <color theme="1"/>
      <name val="Tahoma"/>
      <family val="2"/>
    </font>
    <font>
      <sz val="10"/>
      <name val="Tahoma"/>
      <family val="2"/>
    </font>
    <font>
      <sz val="10"/>
      <color theme="1"/>
      <name val="Tahoma"/>
      <family val="2"/>
    </font>
    <font>
      <b/>
      <sz val="10"/>
      <color theme="1"/>
      <name val="Tahoma"/>
      <family val="2"/>
    </font>
    <font>
      <b/>
      <sz val="10"/>
      <color theme="0"/>
      <name val="Tahoma"/>
      <family val="2"/>
    </font>
    <font>
      <sz val="10"/>
      <color indexed="8"/>
      <name val="Tahoma"/>
      <family val="2"/>
    </font>
    <font>
      <b/>
      <sz val="9"/>
      <color theme="1"/>
      <name val="Tahoma"/>
      <family val="2"/>
    </font>
    <font>
      <sz val="9"/>
      <name val="Tahoma"/>
      <family val="2"/>
    </font>
    <font>
      <sz val="8"/>
      <color theme="1"/>
      <name val="Tahoma"/>
      <family val="2"/>
    </font>
    <font>
      <b/>
      <sz val="20"/>
      <color theme="1"/>
      <name val="Tahoma"/>
      <family val="2"/>
    </font>
    <font>
      <sz val="8"/>
      <name val="Tahoma"/>
      <family val="2"/>
    </font>
    <font>
      <b/>
      <sz val="8"/>
      <color theme="1"/>
      <name val="Tahoma"/>
      <family val="2"/>
    </font>
    <font>
      <u/>
      <sz val="11"/>
      <color theme="10"/>
      <name val="Calibri"/>
      <family val="2"/>
      <scheme val="minor"/>
    </font>
    <font>
      <b/>
      <sz val="8"/>
      <name val="Tahoma"/>
      <family val="2"/>
    </font>
    <font>
      <sz val="8"/>
      <color rgb="FF000000"/>
      <name val="Tahoma"/>
      <family val="2"/>
    </font>
    <font>
      <b/>
      <sz val="8"/>
      <color rgb="FF000000"/>
      <name val="Tahoma"/>
      <family val="2"/>
    </font>
    <font>
      <u/>
      <sz val="8"/>
      <color theme="10"/>
      <name val="Tahoma"/>
      <family val="2"/>
    </font>
    <font>
      <i/>
      <sz val="8"/>
      <name val="Tahoma"/>
      <family val="2"/>
    </font>
    <font>
      <i/>
      <sz val="8"/>
      <color rgb="FF000000"/>
      <name val="Tahoma"/>
      <family val="2"/>
    </font>
    <font>
      <sz val="8"/>
      <color rgb="FFFF0000"/>
      <name val="Tahoma"/>
      <family val="2"/>
    </font>
  </fonts>
  <fills count="19">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bgColor theme="0"/>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59999389629810485"/>
        <bgColor indexed="64"/>
      </patternFill>
    </fill>
  </fills>
  <borders count="8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theme="0"/>
      </bottom>
      <diagonal/>
    </border>
    <border>
      <left style="thin">
        <color indexed="64"/>
      </left>
      <right style="thin">
        <color indexed="64"/>
      </right>
      <top style="thin">
        <color theme="0"/>
      </top>
      <bottom style="thin">
        <color indexed="64"/>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medium">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thin">
        <color indexed="64"/>
      </left>
      <right style="medium">
        <color indexed="64"/>
      </right>
      <top style="thin">
        <color theme="0"/>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indexed="64"/>
      </right>
      <top style="thin">
        <color theme="0"/>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bottom style="thin">
        <color rgb="FF000000"/>
      </bottom>
      <diagonal/>
    </border>
    <border>
      <left style="thin">
        <color theme="0"/>
      </left>
      <right/>
      <top style="medium">
        <color indexed="64"/>
      </top>
      <bottom style="medium">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theme="0"/>
      </right>
      <top style="medium">
        <color indexed="64"/>
      </top>
      <bottom style="medium">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medium">
        <color indexed="64"/>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6" fillId="0" borderId="0" applyNumberFormat="0" applyFill="0" applyBorder="0" applyAlignment="0" applyProtection="0"/>
  </cellStyleXfs>
  <cellXfs count="383">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4" fillId="0" borderId="0" xfId="0" applyFont="1" applyAlignment="1">
      <alignment wrapText="1"/>
    </xf>
    <xf numFmtId="0" fontId="7" fillId="0" borderId="0" xfId="0" applyFont="1" applyAlignment="1">
      <alignment horizontal="center" vertical="center"/>
    </xf>
    <xf numFmtId="0" fontId="9" fillId="0" borderId="0" xfId="2" applyFont="1" applyFill="1" applyBorder="1" applyAlignment="1">
      <alignment vertical="center"/>
    </xf>
    <xf numFmtId="0" fontId="9" fillId="0" borderId="0" xfId="2"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Fill="1"/>
    <xf numFmtId="9" fontId="6" fillId="0" borderId="0" xfId="1" applyFont="1" applyFill="1" applyAlignment="1">
      <alignment horizontal="center" vertical="center"/>
    </xf>
    <xf numFmtId="9" fontId="6" fillId="0" borderId="0" xfId="1" applyFont="1" applyAlignment="1">
      <alignment horizontal="center" vertical="center"/>
    </xf>
    <xf numFmtId="9" fontId="7" fillId="0" borderId="0" xfId="1" applyFont="1" applyAlignment="1">
      <alignment horizontal="center" vertical="center"/>
    </xf>
    <xf numFmtId="0" fontId="9" fillId="0" borderId="0" xfId="2" applyFont="1" applyFill="1" applyBorder="1" applyAlignment="1"/>
    <xf numFmtId="0" fontId="9" fillId="0" borderId="0" xfId="2" applyFont="1" applyFill="1" applyBorder="1"/>
    <xf numFmtId="1" fontId="6" fillId="0" borderId="0" xfId="1" applyNumberFormat="1" applyFont="1" applyAlignment="1">
      <alignment horizontal="center" vertical="center"/>
    </xf>
    <xf numFmtId="0" fontId="7" fillId="0" borderId="0" xfId="0" applyFont="1" applyFill="1" applyAlignment="1">
      <alignment horizontal="center" vertical="center"/>
    </xf>
    <xf numFmtId="0" fontId="9" fillId="0" borderId="0" xfId="2" applyFont="1" applyFill="1" applyBorder="1" applyAlignment="1">
      <alignment horizontal="center" vertical="center"/>
    </xf>
    <xf numFmtId="0" fontId="5" fillId="0" borderId="0" xfId="2" applyFont="1" applyAlignment="1">
      <alignment horizontal="center" vertical="center"/>
    </xf>
    <xf numFmtId="0" fontId="6" fillId="0" borderId="0" xfId="0" applyFont="1" applyAlignment="1">
      <alignment horizontal="center" vertical="center" wrapText="1"/>
    </xf>
    <xf numFmtId="0" fontId="6" fillId="0" borderId="0" xfId="0" applyFont="1" applyBorder="1" applyAlignment="1">
      <alignment wrapText="1"/>
    </xf>
    <xf numFmtId="0" fontId="6" fillId="0" borderId="0" xfId="0" applyFont="1" applyBorder="1" applyAlignment="1">
      <alignment horizontal="center" vertical="center" wrapText="1"/>
    </xf>
    <xf numFmtId="0" fontId="6" fillId="0" borderId="0" xfId="0" applyFont="1" applyBorder="1" applyAlignment="1" applyProtection="1">
      <alignment wrapText="1"/>
      <protection hidden="1"/>
    </xf>
    <xf numFmtId="0" fontId="11" fillId="0" borderId="11" xfId="0" applyFont="1" applyFill="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4" fillId="0" borderId="3" xfId="0" applyFont="1" applyFill="1" applyBorder="1" applyAlignment="1">
      <alignment horizontal="justify" vertical="center" wrapText="1"/>
    </xf>
    <xf numFmtId="0" fontId="12" fillId="8" borderId="11" xfId="0" applyFont="1" applyFill="1" applyBorder="1" applyAlignment="1">
      <alignment horizontal="center" vertical="center" wrapText="1"/>
    </xf>
    <xf numFmtId="0" fontId="6" fillId="0" borderId="0" xfId="0" applyFont="1" applyFill="1" applyBorder="1" applyAlignment="1" applyProtection="1">
      <alignment horizontal="center" wrapText="1"/>
      <protection hidden="1"/>
    </xf>
    <xf numFmtId="0" fontId="6" fillId="0" borderId="0" xfId="0" applyFont="1" applyBorder="1" applyAlignment="1" applyProtection="1">
      <alignment horizontal="center" vertical="center" wrapText="1"/>
      <protection locked="0" hidden="1"/>
    </xf>
    <xf numFmtId="14" fontId="6" fillId="0" borderId="0" xfId="0" applyNumberFormat="1" applyFont="1" applyBorder="1" applyAlignment="1" applyProtection="1">
      <alignment wrapText="1"/>
      <protection hidden="1"/>
    </xf>
    <xf numFmtId="0" fontId="12" fillId="8" borderId="12" xfId="0" applyFont="1" applyFill="1" applyBorder="1" applyAlignment="1">
      <alignment horizontal="center" vertical="center" wrapText="1"/>
    </xf>
    <xf numFmtId="0" fontId="6" fillId="0" borderId="0" xfId="0" applyFont="1" applyBorder="1" applyAlignment="1">
      <alignment horizontal="center" wrapText="1"/>
    </xf>
    <xf numFmtId="0" fontId="12" fillId="8" borderId="10" xfId="0" applyFont="1" applyFill="1" applyBorder="1" applyAlignment="1">
      <alignment horizontal="center" vertical="center" wrapText="1"/>
    </xf>
    <xf numFmtId="0" fontId="11" fillId="0" borderId="10" xfId="0" applyFont="1" applyFill="1" applyBorder="1" applyAlignment="1" applyProtection="1">
      <alignment horizontal="center" vertical="center" wrapText="1"/>
      <protection hidden="1"/>
    </xf>
    <xf numFmtId="2" fontId="6" fillId="0" borderId="0" xfId="0" applyNumberFormat="1" applyFont="1" applyAlignment="1">
      <alignment horizontal="center" vertical="center" wrapText="1"/>
    </xf>
    <xf numFmtId="2" fontId="6" fillId="0" borderId="0" xfId="0" applyNumberFormat="1" applyFont="1" applyBorder="1" applyAlignment="1" applyProtection="1">
      <alignment horizontal="center" vertical="center" wrapText="1"/>
      <protection hidden="1"/>
    </xf>
    <xf numFmtId="0" fontId="10" fillId="5" borderId="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0" borderId="0" xfId="0" applyFont="1" applyAlignment="1">
      <alignment wrapText="1"/>
    </xf>
    <xf numFmtId="0" fontId="4" fillId="8"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6" borderId="49" xfId="0" applyFont="1" applyFill="1" applyBorder="1" applyAlignment="1" applyProtection="1">
      <alignment horizontal="center" vertical="center" wrapText="1"/>
    </xf>
    <xf numFmtId="0" fontId="4" fillId="8" borderId="3" xfId="0" applyFont="1" applyFill="1" applyBorder="1" applyAlignment="1" applyProtection="1">
      <alignment wrapText="1"/>
      <protection hidden="1"/>
    </xf>
    <xf numFmtId="164" fontId="6" fillId="0" borderId="0" xfId="1" applyNumberFormat="1" applyFont="1" applyAlignment="1">
      <alignment horizontal="center" vertical="center" wrapText="1"/>
    </xf>
    <xf numFmtId="164" fontId="6" fillId="0" borderId="0" xfId="1" applyNumberFormat="1" applyFont="1" applyBorder="1" applyAlignment="1" applyProtection="1">
      <alignment horizontal="center" vertical="center" wrapText="1"/>
      <protection hidden="1"/>
    </xf>
    <xf numFmtId="10" fontId="6" fillId="0" borderId="0" xfId="1" applyNumberFormat="1" applyFont="1" applyAlignment="1">
      <alignment wrapText="1"/>
    </xf>
    <xf numFmtId="10" fontId="12" fillId="6" borderId="49" xfId="0" applyNumberFormat="1" applyFont="1" applyFill="1" applyBorder="1" applyAlignment="1" applyProtection="1">
      <alignment horizontal="center" vertical="center" wrapText="1"/>
    </xf>
    <xf numFmtId="10" fontId="6" fillId="0" borderId="0" xfId="1" applyNumberFormat="1" applyFont="1" applyBorder="1" applyAlignment="1" applyProtection="1">
      <alignment wrapText="1"/>
      <protection hidden="1"/>
    </xf>
    <xf numFmtId="0" fontId="12" fillId="6" borderId="67" xfId="0" applyFont="1" applyFill="1" applyBorder="1" applyAlignment="1" applyProtection="1">
      <alignment horizontal="center" vertical="center" wrapText="1"/>
    </xf>
    <xf numFmtId="0" fontId="12" fillId="18" borderId="49" xfId="0" applyFont="1" applyFill="1" applyBorder="1" applyAlignment="1" applyProtection="1">
      <alignment horizontal="center" vertical="center" wrapText="1"/>
    </xf>
    <xf numFmtId="0" fontId="12" fillId="18" borderId="48" xfId="0" applyFont="1" applyFill="1" applyBorder="1" applyAlignment="1" applyProtection="1">
      <alignment horizontal="center" vertical="center" wrapText="1"/>
    </xf>
    <xf numFmtId="0" fontId="12" fillId="18" borderId="51" xfId="0" applyFont="1" applyFill="1" applyBorder="1" applyAlignment="1" applyProtection="1">
      <alignment horizontal="center" vertical="center" wrapText="1"/>
    </xf>
    <xf numFmtId="0" fontId="6" fillId="0" borderId="0" xfId="0" applyFont="1" applyBorder="1" applyAlignment="1">
      <alignment horizontal="center" wrapText="1"/>
    </xf>
    <xf numFmtId="0" fontId="12" fillId="0" borderId="11"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2" fillId="2" borderId="71" xfId="0" applyFont="1" applyFill="1" applyBorder="1" applyAlignment="1" applyProtection="1">
      <alignment horizontal="center" vertical="center" wrapText="1"/>
    </xf>
    <xf numFmtId="0" fontId="12" fillId="6" borderId="77"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protection hidden="1"/>
    </xf>
    <xf numFmtId="0" fontId="4" fillId="8" borderId="11" xfId="0" applyFont="1" applyFill="1" applyBorder="1" applyAlignment="1">
      <alignment horizontal="center" vertical="center" wrapText="1"/>
    </xf>
    <xf numFmtId="0" fontId="4" fillId="8" borderId="11" xfId="0" applyFont="1" applyFill="1" applyBorder="1" applyAlignment="1" applyProtection="1">
      <alignment wrapText="1"/>
      <protection hidden="1"/>
    </xf>
    <xf numFmtId="10" fontId="10" fillId="9" borderId="43" xfId="0" applyNumberFormat="1" applyFont="1" applyFill="1" applyBorder="1" applyAlignment="1" applyProtection="1">
      <alignment horizontal="center" vertical="center" wrapText="1"/>
    </xf>
    <xf numFmtId="10" fontId="10" fillId="9" borderId="46" xfId="0" applyNumberFormat="1" applyFont="1" applyFill="1" applyBorder="1" applyAlignment="1" applyProtection="1">
      <alignment horizontal="center" vertical="center" wrapText="1"/>
    </xf>
    <xf numFmtId="0" fontId="10" fillId="5" borderId="23" xfId="0" applyFont="1" applyFill="1" applyBorder="1" applyAlignment="1" applyProtection="1">
      <alignment horizontal="center" vertical="center" wrapText="1"/>
    </xf>
    <xf numFmtId="0" fontId="10" fillId="5" borderId="11" xfId="0" applyFont="1" applyFill="1" applyBorder="1" applyAlignment="1" applyProtection="1">
      <alignment horizontal="center" vertical="center" wrapText="1"/>
    </xf>
    <xf numFmtId="0" fontId="10" fillId="9" borderId="75" xfId="0" applyFont="1" applyFill="1" applyBorder="1" applyAlignment="1" applyProtection="1">
      <alignment horizontal="center" vertical="center" wrapText="1"/>
    </xf>
    <xf numFmtId="0" fontId="10" fillId="9" borderId="76" xfId="0" applyFont="1" applyFill="1" applyBorder="1" applyAlignment="1" applyProtection="1">
      <alignment horizontal="center" vertical="center" wrapText="1"/>
    </xf>
    <xf numFmtId="0" fontId="10" fillId="9" borderId="65" xfId="0" applyFont="1" applyFill="1" applyBorder="1" applyAlignment="1" applyProtection="1">
      <alignment horizontal="center" vertical="center" wrapText="1"/>
    </xf>
    <xf numFmtId="0" fontId="10" fillId="9" borderId="66"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12" xfId="0" applyFont="1" applyFill="1" applyBorder="1" applyAlignment="1" applyProtection="1">
      <alignment horizontal="center" vertical="center" wrapText="1"/>
    </xf>
    <xf numFmtId="0" fontId="8" fillId="14" borderId="13"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10" fillId="10" borderId="28"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10" borderId="36" xfId="0" applyFont="1" applyFill="1" applyBorder="1" applyAlignment="1">
      <alignment horizontal="center" vertical="center" wrapText="1"/>
    </xf>
    <xf numFmtId="0" fontId="10" fillId="10" borderId="37" xfId="0" applyFont="1" applyFill="1" applyBorder="1" applyAlignment="1">
      <alignment horizontal="center" vertical="center" wrapText="1"/>
    </xf>
    <xf numFmtId="0" fontId="10" fillId="9" borderId="43" xfId="0" applyFont="1" applyFill="1" applyBorder="1" applyAlignment="1" applyProtection="1">
      <alignment horizontal="center" vertical="center" wrapText="1"/>
    </xf>
    <xf numFmtId="0" fontId="10" fillId="9" borderId="46" xfId="0" applyFont="1" applyFill="1" applyBorder="1" applyAlignment="1" applyProtection="1">
      <alignment horizontal="center" vertical="center" wrapText="1"/>
    </xf>
    <xf numFmtId="0" fontId="10" fillId="10" borderId="35" xfId="0" applyFont="1" applyFill="1" applyBorder="1" applyAlignment="1">
      <alignment horizontal="center" vertical="center" wrapText="1"/>
    </xf>
    <xf numFmtId="0" fontId="10" fillId="10" borderId="52" xfId="0" applyFont="1" applyFill="1" applyBorder="1" applyAlignment="1">
      <alignment horizontal="center" vertical="center" wrapText="1"/>
    </xf>
    <xf numFmtId="0" fontId="8" fillId="13" borderId="74" xfId="0" applyFont="1" applyFill="1" applyBorder="1" applyAlignment="1" applyProtection="1">
      <alignment horizontal="center" vertical="center" wrapText="1"/>
    </xf>
    <xf numFmtId="0" fontId="8" fillId="13" borderId="41" xfId="0" applyFont="1" applyFill="1" applyBorder="1" applyAlignment="1" applyProtection="1">
      <alignment horizontal="center" vertical="center" wrapText="1"/>
    </xf>
    <xf numFmtId="164" fontId="8" fillId="13" borderId="41" xfId="0" applyNumberFormat="1" applyFont="1" applyFill="1" applyBorder="1" applyAlignment="1" applyProtection="1">
      <alignment horizontal="center" vertical="center" wrapText="1"/>
    </xf>
    <xf numFmtId="0" fontId="8" fillId="13" borderId="64" xfId="0" applyFont="1" applyFill="1" applyBorder="1" applyAlignment="1" applyProtection="1">
      <alignment horizontal="center" vertical="center" wrapText="1"/>
    </xf>
    <xf numFmtId="0" fontId="10" fillId="17" borderId="42" xfId="0" applyFont="1" applyFill="1" applyBorder="1" applyAlignment="1" applyProtection="1">
      <alignment horizontal="center" vertical="center" wrapText="1"/>
    </xf>
    <xf numFmtId="0" fontId="10" fillId="17" borderId="45" xfId="0" applyFont="1" applyFill="1" applyBorder="1" applyAlignment="1" applyProtection="1">
      <alignment horizontal="center" vertical="center" wrapText="1"/>
    </xf>
    <xf numFmtId="0" fontId="10" fillId="17" borderId="43" xfId="0" applyFont="1" applyFill="1" applyBorder="1" applyAlignment="1" applyProtection="1">
      <alignment horizontal="center" vertical="center" wrapText="1"/>
    </xf>
    <xf numFmtId="0" fontId="10" fillId="17" borderId="46" xfId="0" applyFont="1" applyFill="1" applyBorder="1" applyAlignment="1" applyProtection="1">
      <alignment horizontal="center" vertical="center" wrapText="1"/>
    </xf>
    <xf numFmtId="0" fontId="8" fillId="16" borderId="13" xfId="0" applyFont="1" applyFill="1" applyBorder="1" applyAlignment="1" applyProtection="1">
      <alignment horizontal="center" vertical="center" wrapText="1"/>
    </xf>
    <xf numFmtId="0" fontId="8" fillId="16" borderId="14" xfId="0" applyFont="1" applyFill="1" applyBorder="1" applyAlignment="1" applyProtection="1">
      <alignment horizontal="center" vertical="center" wrapText="1"/>
    </xf>
    <xf numFmtId="0" fontId="8" fillId="16" borderId="15" xfId="0" applyFont="1" applyFill="1" applyBorder="1" applyAlignment="1" applyProtection="1">
      <alignment horizontal="center" vertical="center" wrapText="1"/>
    </xf>
    <xf numFmtId="0" fontId="10" fillId="17" borderId="44" xfId="0" applyFont="1" applyFill="1" applyBorder="1" applyAlignment="1" applyProtection="1">
      <alignment horizontal="center" vertical="center" wrapText="1"/>
    </xf>
    <xf numFmtId="0" fontId="7" fillId="9" borderId="44" xfId="0" applyFont="1" applyFill="1" applyBorder="1" applyAlignment="1" applyProtection="1">
      <alignment horizontal="center" vertical="center" wrapText="1"/>
    </xf>
    <xf numFmtId="0" fontId="7" fillId="9" borderId="47" xfId="0" applyFont="1" applyFill="1" applyBorder="1" applyAlignment="1" applyProtection="1">
      <alignment horizontal="center" vertical="center" wrapText="1"/>
    </xf>
    <xf numFmtId="0" fontId="7" fillId="9" borderId="50" xfId="0" applyFont="1" applyFill="1" applyBorder="1" applyAlignment="1" applyProtection="1">
      <alignment horizontal="center" vertical="center" wrapText="1"/>
    </xf>
    <xf numFmtId="0" fontId="6" fillId="0" borderId="18" xfId="0" applyFont="1" applyBorder="1" applyAlignment="1">
      <alignment horizontal="center" wrapText="1"/>
    </xf>
    <xf numFmtId="0" fontId="6" fillId="0" borderId="1" xfId="0" applyFont="1" applyBorder="1" applyAlignment="1">
      <alignment horizontal="center" wrapText="1"/>
    </xf>
    <xf numFmtId="0" fontId="6" fillId="0" borderId="19" xfId="0" applyFont="1" applyBorder="1" applyAlignment="1">
      <alignment horizontal="center" wrapText="1"/>
    </xf>
    <xf numFmtId="0" fontId="6" fillId="0" borderId="0" xfId="0" applyFont="1" applyBorder="1" applyAlignment="1">
      <alignment horizontal="center" wrapText="1"/>
    </xf>
    <xf numFmtId="0" fontId="6" fillId="0" borderId="20" xfId="0" applyFont="1" applyBorder="1" applyAlignment="1">
      <alignment horizontal="center" wrapText="1"/>
    </xf>
    <xf numFmtId="0" fontId="6" fillId="0" borderId="2" xfId="0" applyFont="1" applyBorder="1" applyAlignment="1">
      <alignment horizontal="center" wrapText="1"/>
    </xf>
    <xf numFmtId="0" fontId="10" fillId="3" borderId="23"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70"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5" borderId="22"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8" fillId="12" borderId="13" xfId="0" applyFont="1" applyFill="1" applyBorder="1" applyAlignment="1" applyProtection="1">
      <alignment horizontal="center" vertical="center" wrapText="1"/>
    </xf>
    <xf numFmtId="0" fontId="8" fillId="12" borderId="14" xfId="0" applyFont="1" applyFill="1" applyBorder="1" applyAlignment="1" applyProtection="1">
      <alignment horizontal="center" vertical="center" wrapText="1"/>
    </xf>
    <xf numFmtId="0" fontId="8" fillId="11" borderId="13" xfId="0" applyFont="1" applyFill="1" applyBorder="1" applyAlignment="1" applyProtection="1">
      <alignment horizontal="center" vertical="center" wrapText="1"/>
    </xf>
    <xf numFmtId="0" fontId="8" fillId="11" borderId="14" xfId="0" applyFont="1" applyFill="1" applyBorder="1" applyAlignment="1" applyProtection="1">
      <alignment horizontal="center" vertical="center" wrapText="1"/>
    </xf>
    <xf numFmtId="0" fontId="8" fillId="11" borderId="15" xfId="0" applyFont="1" applyFill="1" applyBorder="1" applyAlignment="1" applyProtection="1">
      <alignment horizontal="center" vertical="center" wrapText="1"/>
    </xf>
    <xf numFmtId="0" fontId="10" fillId="5" borderId="23" xfId="0" applyFont="1" applyFill="1" applyBorder="1" applyAlignment="1" applyProtection="1">
      <alignment horizontal="center" vertical="center" wrapText="1"/>
      <protection locked="0" hidden="1"/>
    </xf>
    <xf numFmtId="0" fontId="10" fillId="5" borderId="11" xfId="0" applyFont="1" applyFill="1" applyBorder="1" applyAlignment="1" applyProtection="1">
      <alignment horizontal="center" vertical="center" wrapText="1"/>
      <protection locked="0" hidden="1"/>
    </xf>
    <xf numFmtId="0" fontId="10" fillId="3" borderId="22"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3" fillId="0" borderId="18" xfId="0" applyFont="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0" fontId="13" fillId="0" borderId="19" xfId="0" applyFont="1" applyBorder="1" applyAlignment="1">
      <alignment horizontal="center" vertical="center" wrapText="1"/>
    </xf>
    <xf numFmtId="0" fontId="13" fillId="0" borderId="0" xfId="0" applyFont="1" applyBorder="1" applyAlignment="1">
      <alignment horizontal="center" vertical="center" wrapText="1"/>
    </xf>
    <xf numFmtId="164" fontId="13" fillId="0" borderId="0" xfId="0" applyNumberFormat="1" applyFont="1" applyBorder="1" applyAlignment="1">
      <alignment horizontal="center" vertical="center" wrapText="1"/>
    </xf>
    <xf numFmtId="0" fontId="13" fillId="0" borderId="20" xfId="0" applyFont="1" applyBorder="1" applyAlignment="1">
      <alignment horizontal="center" vertical="center" wrapText="1"/>
    </xf>
    <xf numFmtId="0" fontId="13" fillId="0" borderId="2" xfId="0"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5" borderId="16" xfId="0" applyFont="1" applyFill="1" applyBorder="1" applyAlignment="1" applyProtection="1">
      <alignment horizontal="center" vertical="center" wrapText="1"/>
    </xf>
    <xf numFmtId="0" fontId="10" fillId="5" borderId="21" xfId="0" applyFont="1" applyFill="1" applyBorder="1" applyAlignment="1" applyProtection="1">
      <alignment horizontal="center" vertical="center" wrapText="1"/>
    </xf>
    <xf numFmtId="0" fontId="10" fillId="17" borderId="68" xfId="0" applyFont="1" applyFill="1" applyBorder="1" applyAlignment="1" applyProtection="1">
      <alignment horizontal="center" vertical="center" wrapText="1"/>
    </xf>
    <xf numFmtId="0" fontId="10" fillId="17" borderId="69" xfId="0" applyFont="1" applyFill="1" applyBorder="1" applyAlignment="1" applyProtection="1">
      <alignment horizontal="center" vertical="center" wrapText="1"/>
    </xf>
    <xf numFmtId="0" fontId="7" fillId="0" borderId="1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0" xfId="0" applyFont="1" applyBorder="1" applyAlignment="1">
      <alignment horizontal="center" vertical="center" wrapText="1"/>
    </xf>
    <xf numFmtId="0" fontId="10" fillId="0" borderId="54" xfId="0" applyFont="1" applyBorder="1" applyAlignment="1">
      <alignment horizontal="left" vertical="center"/>
    </xf>
    <xf numFmtId="0" fontId="10" fillId="0" borderId="7" xfId="0" applyFont="1" applyBorder="1" applyAlignment="1">
      <alignment horizontal="left" vertical="center"/>
    </xf>
    <xf numFmtId="0" fontId="10" fillId="0" borderId="56" xfId="0" applyFont="1" applyBorder="1" applyAlignment="1">
      <alignment horizontal="left" vertical="center"/>
    </xf>
    <xf numFmtId="0" fontId="10" fillId="0" borderId="55"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59" xfId="0" applyFont="1" applyBorder="1" applyAlignment="1">
      <alignment horizontal="left" vertical="center"/>
    </xf>
    <xf numFmtId="0" fontId="10" fillId="0" borderId="57" xfId="0" applyFont="1" applyBorder="1" applyAlignment="1">
      <alignment horizontal="left" vertical="center"/>
    </xf>
    <xf numFmtId="0" fontId="10" fillId="0" borderId="58" xfId="0" applyFont="1" applyBorder="1" applyAlignment="1">
      <alignment horizontal="left" vertical="center"/>
    </xf>
    <xf numFmtId="0" fontId="12" fillId="0" borderId="25" xfId="0" applyFont="1" applyBorder="1" applyAlignment="1" applyProtection="1">
      <alignment horizontal="center" vertical="center" wrapText="1"/>
    </xf>
    <xf numFmtId="15" fontId="14" fillId="0" borderId="3" xfId="0" applyNumberFormat="1"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justify" vertical="center" wrapText="1"/>
    </xf>
    <xf numFmtId="0" fontId="14" fillId="0" borderId="72"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wrapText="1"/>
    </xf>
    <xf numFmtId="164" fontId="14" fillId="0" borderId="3" xfId="1" applyNumberFormat="1" applyFont="1" applyFill="1" applyBorder="1" applyAlignment="1" applyProtection="1">
      <alignment horizontal="center" vertical="center" wrapText="1"/>
    </xf>
    <xf numFmtId="9" fontId="14" fillId="0" borderId="3" xfId="1" applyNumberFormat="1"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26" xfId="0" applyFont="1" applyBorder="1" applyAlignment="1" applyProtection="1">
      <alignment horizontal="center" vertical="center" wrapText="1"/>
    </xf>
    <xf numFmtId="15" fontId="14" fillId="0" borderId="21" xfId="0" applyNumberFormat="1" applyFont="1" applyFill="1" applyBorder="1" applyAlignment="1" applyProtection="1">
      <alignment horizontal="center" vertical="center" wrapText="1"/>
      <protection hidden="1"/>
    </xf>
    <xf numFmtId="0" fontId="14" fillId="0" borderId="11" xfId="0" applyFont="1" applyFill="1" applyBorder="1" applyAlignment="1" applyProtection="1">
      <alignment horizontal="justify" vertical="center" wrapText="1"/>
      <protection hidden="1"/>
    </xf>
    <xf numFmtId="10" fontId="14" fillId="0" borderId="11" xfId="1" applyNumberFormat="1" applyFont="1" applyFill="1" applyBorder="1" applyAlignment="1" applyProtection="1">
      <alignment horizontal="center" vertical="center" wrapText="1"/>
      <protection hidden="1"/>
    </xf>
    <xf numFmtId="0" fontId="14" fillId="0" borderId="12" xfId="0" applyFont="1" applyFill="1" applyBorder="1" applyAlignment="1" applyProtection="1">
      <alignment horizontal="center" vertical="center" wrapText="1"/>
      <protection hidden="1"/>
    </xf>
    <xf numFmtId="15" fontId="14" fillId="0" borderId="10" xfId="0" applyNumberFormat="1" applyFont="1" applyFill="1" applyBorder="1" applyAlignment="1" applyProtection="1">
      <alignment horizontal="center" vertical="center" wrapText="1"/>
      <protection hidden="1"/>
    </xf>
    <xf numFmtId="2" fontId="14" fillId="0" borderId="11" xfId="0" applyNumberFormat="1" applyFont="1" applyFill="1" applyBorder="1" applyAlignment="1" applyProtection="1">
      <alignment horizontal="center" vertical="center" wrapText="1"/>
      <protection hidden="1"/>
    </xf>
    <xf numFmtId="15" fontId="12" fillId="0" borderId="3"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justify" vertical="center" wrapText="1"/>
    </xf>
    <xf numFmtId="0" fontId="12" fillId="0" borderId="72" xfId="0"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xf>
    <xf numFmtId="164" fontId="12" fillId="0" borderId="3" xfId="1" applyNumberFormat="1" applyFont="1" applyFill="1" applyBorder="1" applyAlignment="1" applyProtection="1">
      <alignment horizontal="center" vertical="center" wrapText="1"/>
    </xf>
    <xf numFmtId="9" fontId="12" fillId="0" borderId="3" xfId="1" applyNumberFormat="1"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17" fillId="0" borderId="3" xfId="0" applyFont="1" applyFill="1" applyBorder="1" applyAlignment="1" applyProtection="1">
      <alignment horizontal="justify" vertical="center" wrapText="1"/>
      <protection hidden="1"/>
    </xf>
    <xf numFmtId="0" fontId="14" fillId="0" borderId="3" xfId="0" applyFont="1" applyBorder="1" applyAlignment="1" applyProtection="1">
      <alignment horizontal="justify" vertical="center" wrapText="1"/>
      <protection hidden="1"/>
    </xf>
    <xf numFmtId="0" fontId="14" fillId="0" borderId="24" xfId="0" applyFont="1" applyFill="1" applyBorder="1" applyAlignment="1">
      <alignment horizontal="justify" vertical="center" wrapText="1"/>
    </xf>
    <xf numFmtId="9" fontId="14" fillId="0" borderId="3" xfId="0" applyNumberFormat="1" applyFont="1" applyFill="1" applyBorder="1" applyAlignment="1" applyProtection="1">
      <alignment horizontal="center" vertical="center" wrapText="1"/>
    </xf>
    <xf numFmtId="0" fontId="17" fillId="0" borderId="11" xfId="0" applyFont="1" applyFill="1" applyBorder="1" applyAlignment="1" applyProtection="1">
      <alignment horizontal="justify" vertical="center" wrapText="1"/>
      <protection hidden="1"/>
    </xf>
    <xf numFmtId="0" fontId="14" fillId="0" borderId="30" xfId="0" applyFont="1" applyBorder="1" applyAlignment="1">
      <alignment horizontal="center" vertical="center" wrapText="1"/>
    </xf>
    <xf numFmtId="9" fontId="14" fillId="0" borderId="30" xfId="0" applyNumberFormat="1" applyFont="1" applyBorder="1" applyAlignment="1">
      <alignment horizontal="center" vertical="center" wrapText="1"/>
    </xf>
    <xf numFmtId="15" fontId="18" fillId="0" borderId="3" xfId="0" applyNumberFormat="1"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3" xfId="0" applyFont="1" applyBorder="1" applyAlignment="1" applyProtection="1">
      <alignment horizontal="justify" vertical="center" wrapText="1"/>
    </xf>
    <xf numFmtId="0" fontId="18" fillId="0" borderId="72" xfId="0" applyFont="1" applyBorder="1" applyAlignment="1" applyProtection="1">
      <alignment horizontal="center" vertical="center" wrapText="1"/>
    </xf>
    <xf numFmtId="0" fontId="18" fillId="0" borderId="25" xfId="0" applyFont="1" applyBorder="1" applyAlignment="1" applyProtection="1">
      <alignment horizontal="center" vertical="center" wrapText="1"/>
    </xf>
    <xf numFmtId="164" fontId="18" fillId="0" borderId="3" xfId="1" applyNumberFormat="1" applyFont="1" applyBorder="1" applyAlignment="1" applyProtection="1">
      <alignment horizontal="center" vertical="center" wrapText="1"/>
    </xf>
    <xf numFmtId="0" fontId="18" fillId="0" borderId="26" xfId="0" applyFont="1" applyBorder="1" applyAlignment="1" applyProtection="1">
      <alignment horizontal="center" vertical="center" wrapText="1"/>
    </xf>
    <xf numFmtId="0" fontId="12" fillId="0" borderId="0" xfId="0" applyFont="1" applyAlignment="1">
      <alignment horizontal="left" vertical="center" wrapText="1"/>
    </xf>
    <xf numFmtId="0" fontId="18" fillId="0" borderId="3" xfId="0" applyFont="1" applyBorder="1" applyAlignment="1">
      <alignment horizontal="center" vertical="center" wrapText="1"/>
    </xf>
    <xf numFmtId="15" fontId="12" fillId="0" borderId="3" xfId="0" applyNumberFormat="1" applyFont="1" applyBorder="1" applyAlignment="1" applyProtection="1">
      <alignment horizontal="center" vertical="center" wrapText="1"/>
      <protection locked="0" hidden="1"/>
    </xf>
    <xf numFmtId="0" fontId="12" fillId="0" borderId="3" xfId="0" applyFont="1" applyBorder="1" applyAlignment="1" applyProtection="1">
      <alignment horizontal="center" vertical="center" wrapText="1"/>
      <protection locked="0" hidden="1"/>
    </xf>
    <xf numFmtId="0" fontId="12" fillId="0" borderId="3" xfId="0" applyFont="1" applyBorder="1" applyAlignment="1" applyProtection="1">
      <alignment horizontal="justify" vertical="center" wrapText="1"/>
      <protection locked="0" hidden="1"/>
    </xf>
    <xf numFmtId="0" fontId="12" fillId="0" borderId="72" xfId="0" applyFont="1" applyBorder="1" applyAlignment="1" applyProtection="1">
      <alignment horizontal="center" vertical="center" wrapText="1"/>
      <protection locked="0" hidden="1"/>
    </xf>
    <xf numFmtId="0" fontId="12" fillId="0" borderId="25" xfId="0" applyFont="1" applyBorder="1" applyAlignment="1" applyProtection="1">
      <alignment horizontal="center" vertical="center" wrapText="1"/>
      <protection locked="0" hidden="1"/>
    </xf>
    <xf numFmtId="0" fontId="12" fillId="0" borderId="3" xfId="0" applyFont="1" applyFill="1" applyBorder="1" applyAlignment="1" applyProtection="1">
      <alignment horizontal="center" vertical="center" wrapText="1"/>
      <protection locked="0" hidden="1"/>
    </xf>
    <xf numFmtId="0" fontId="12" fillId="0" borderId="3" xfId="0" applyFont="1" applyBorder="1" applyAlignment="1" applyProtection="1">
      <alignment horizontal="center" vertical="center" wrapText="1"/>
    </xf>
    <xf numFmtId="0" fontId="18" fillId="0" borderId="3" xfId="0" applyFont="1" applyFill="1" applyBorder="1" applyAlignment="1">
      <alignment horizontal="center" vertical="center" wrapText="1"/>
    </xf>
    <xf numFmtId="164" fontId="18" fillId="0" borderId="3" xfId="0" applyNumberFormat="1" applyFont="1" applyFill="1" applyBorder="1" applyAlignment="1">
      <alignment horizontal="center" vertical="center" wrapText="1"/>
    </xf>
    <xf numFmtId="15" fontId="18" fillId="0" borderId="3" xfId="0" applyNumberFormat="1" applyFont="1" applyFill="1" applyBorder="1" applyAlignment="1">
      <alignment horizontal="center" vertical="center" wrapText="1"/>
    </xf>
    <xf numFmtId="0" fontId="18" fillId="0" borderId="24" xfId="0" applyFont="1" applyBorder="1" applyAlignment="1">
      <alignment horizontal="left" vertical="center" wrapText="1"/>
    </xf>
    <xf numFmtId="0" fontId="19" fillId="0" borderId="11" xfId="0" applyFont="1" applyFill="1" applyBorder="1" applyAlignment="1" applyProtection="1">
      <alignment horizontal="justify" vertical="center" wrapText="1"/>
      <protection hidden="1"/>
    </xf>
    <xf numFmtId="0" fontId="12" fillId="0" borderId="3" xfId="0" applyNumberFormat="1" applyFont="1" applyBorder="1" applyAlignment="1" applyProtection="1">
      <alignment horizontal="center" vertical="center" wrapText="1"/>
      <protection locked="0" hidden="1"/>
    </xf>
    <xf numFmtId="164" fontId="12" fillId="0" borderId="3" xfId="1" applyNumberFormat="1" applyFont="1" applyBorder="1" applyAlignment="1" applyProtection="1">
      <alignment horizontal="center" vertical="center" wrapText="1"/>
      <protection locked="0"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26" xfId="0" applyFont="1" applyBorder="1" applyAlignment="1" applyProtection="1">
      <alignment horizontal="center" vertical="center" wrapText="1"/>
      <protection locked="0" hidden="1"/>
    </xf>
    <xf numFmtId="0" fontId="20" fillId="0" borderId="3" xfId="7" applyFont="1" applyFill="1" applyBorder="1" applyAlignment="1" applyProtection="1">
      <alignment horizontal="justify" vertical="center" wrapText="1"/>
      <protection hidden="1"/>
    </xf>
    <xf numFmtId="164" fontId="14" fillId="0" borderId="11" xfId="1" applyNumberFormat="1" applyFont="1" applyFill="1" applyBorder="1" applyAlignment="1" applyProtection="1">
      <alignment horizontal="center" vertical="center" wrapText="1"/>
      <protection hidden="1"/>
    </xf>
    <xf numFmtId="0" fontId="12" fillId="0" borderId="72" xfId="0" applyFont="1" applyFill="1" applyBorder="1" applyAlignment="1" applyProtection="1">
      <alignment horizontal="center" vertical="center" wrapText="1"/>
      <protection locked="0" hidden="1"/>
    </xf>
    <xf numFmtId="9" fontId="12" fillId="0" borderId="3" xfId="0" applyNumberFormat="1" applyFont="1" applyBorder="1" applyAlignment="1" applyProtection="1">
      <alignment horizontal="center" vertical="center" wrapText="1"/>
      <protection locked="0" hidden="1"/>
    </xf>
    <xf numFmtId="0" fontId="12" fillId="0" borderId="0" xfId="0" applyFont="1" applyBorder="1"/>
    <xf numFmtId="15" fontId="14" fillId="0" borderId="3" xfId="0" applyNumberFormat="1" applyFont="1" applyFill="1" applyBorder="1" applyAlignment="1" applyProtection="1">
      <alignment horizontal="center" vertical="center" wrapText="1"/>
      <protection locked="0" hidden="1"/>
    </xf>
    <xf numFmtId="0" fontId="14" fillId="0" borderId="3" xfId="0" applyFont="1" applyFill="1" applyBorder="1" applyAlignment="1" applyProtection="1">
      <alignment horizontal="center" vertical="center" wrapText="1"/>
      <protection locked="0" hidden="1"/>
    </xf>
    <xf numFmtId="0" fontId="14" fillId="0" borderId="72" xfId="0" applyFont="1" applyFill="1" applyBorder="1" applyAlignment="1" applyProtection="1">
      <alignment horizontal="center" vertical="center" wrapText="1"/>
      <protection locked="0" hidden="1"/>
    </xf>
    <xf numFmtId="0" fontId="14" fillId="0" borderId="25"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3" xfId="0" applyFont="1" applyFill="1" applyBorder="1" applyAlignment="1">
      <alignment horizontal="center" vertical="center" wrapText="1"/>
    </xf>
    <xf numFmtId="164" fontId="14" fillId="0" borderId="3" xfId="1" applyNumberFormat="1" applyFont="1" applyFill="1" applyBorder="1" applyAlignment="1" applyProtection="1">
      <alignment horizontal="center" vertical="center" wrapText="1"/>
      <protection locked="0" hidden="1"/>
    </xf>
    <xf numFmtId="0" fontId="14" fillId="0" borderId="26" xfId="0" applyFont="1" applyFill="1" applyBorder="1" applyAlignment="1" applyProtection="1">
      <alignment horizontal="center" vertical="center" wrapText="1"/>
      <protection locked="0" hidden="1"/>
    </xf>
    <xf numFmtId="0" fontId="14" fillId="0" borderId="3" xfId="0" applyFont="1" applyFill="1" applyBorder="1" applyAlignment="1" applyProtection="1">
      <alignment horizontal="justify" vertical="center" wrapText="1"/>
      <protection hidden="1"/>
    </xf>
    <xf numFmtId="0" fontId="12" fillId="0" borderId="0" xfId="0" applyFont="1" applyFill="1" applyBorder="1" applyAlignment="1">
      <alignment horizontal="justify" vertical="center" wrapText="1"/>
    </xf>
    <xf numFmtId="0" fontId="14" fillId="0" borderId="25" xfId="0" applyFont="1" applyFill="1" applyBorder="1" applyAlignment="1" applyProtection="1">
      <alignment horizontal="center" vertical="center" wrapText="1"/>
      <protection locked="0" hidden="1"/>
    </xf>
    <xf numFmtId="0" fontId="14" fillId="0" borderId="0" xfId="0" applyFont="1" applyFill="1" applyBorder="1" applyAlignment="1">
      <alignment horizontal="justify" vertical="center" wrapText="1"/>
    </xf>
    <xf numFmtId="0" fontId="14" fillId="0" borderId="0" xfId="0" applyFont="1" applyFill="1" applyBorder="1" applyAlignment="1">
      <alignment horizontal="justify" vertical="top" wrapText="1"/>
    </xf>
    <xf numFmtId="15" fontId="12" fillId="0" borderId="11" xfId="0" applyNumberFormat="1" applyFont="1" applyFill="1" applyBorder="1" applyAlignment="1" applyProtection="1">
      <alignment horizontal="center" vertical="center" wrapText="1"/>
      <protection locked="0" hidden="1"/>
    </xf>
    <xf numFmtId="0" fontId="12" fillId="0" borderId="11" xfId="0" applyFont="1" applyFill="1" applyBorder="1" applyAlignment="1" applyProtection="1">
      <alignment horizontal="center" vertical="center" wrapText="1"/>
      <protection locked="0" hidden="1"/>
    </xf>
    <xf numFmtId="0" fontId="12" fillId="0" borderId="3" xfId="0" applyFont="1" applyFill="1" applyBorder="1" applyAlignment="1" applyProtection="1">
      <alignment horizontal="justify" vertical="center" wrapText="1"/>
      <protection locked="0" hidden="1"/>
    </xf>
    <xf numFmtId="0" fontId="12" fillId="0" borderId="16" xfId="0" applyFont="1" applyFill="1" applyBorder="1" applyAlignment="1" applyProtection="1">
      <alignment horizontal="center" vertical="center" wrapText="1"/>
      <protection locked="0" hidden="1"/>
    </xf>
    <xf numFmtId="0" fontId="12" fillId="0" borderId="25" xfId="0" applyFont="1" applyFill="1" applyBorder="1" applyAlignment="1" applyProtection="1">
      <alignment horizontal="center" vertical="center" wrapText="1"/>
      <protection locked="0" hidden="1"/>
    </xf>
    <xf numFmtId="0" fontId="18" fillId="0" borderId="24" xfId="0" applyFont="1" applyFill="1" applyBorder="1" applyAlignment="1">
      <alignment horizontal="center" vertical="center" wrapText="1"/>
    </xf>
    <xf numFmtId="0" fontId="14" fillId="0" borderId="11" xfId="0" applyFont="1" applyFill="1" applyBorder="1" applyAlignment="1" applyProtection="1">
      <alignment horizontal="center" vertical="center" wrapText="1"/>
      <protection locked="0" hidden="1"/>
    </xf>
    <xf numFmtId="164" fontId="18" fillId="0" borderId="24" xfId="0" applyNumberFormat="1" applyFont="1" applyFill="1" applyBorder="1" applyAlignment="1">
      <alignment horizontal="center" vertical="center" wrapText="1"/>
    </xf>
    <xf numFmtId="15" fontId="14" fillId="0" borderId="11" xfId="0" applyNumberFormat="1" applyFont="1" applyFill="1" applyBorder="1" applyAlignment="1" applyProtection="1">
      <alignment horizontal="center" vertical="center" wrapText="1"/>
      <protection locked="0" hidden="1"/>
    </xf>
    <xf numFmtId="0" fontId="18" fillId="0" borderId="31" xfId="0" applyFont="1" applyFill="1" applyBorder="1" applyAlignment="1">
      <alignment horizontal="center" vertical="center" wrapText="1"/>
    </xf>
    <xf numFmtId="0" fontId="14" fillId="0" borderId="12" xfId="0" applyFont="1" applyBorder="1" applyAlignment="1" applyProtection="1">
      <alignment horizontal="center" vertical="center" wrapText="1"/>
      <protection hidden="1"/>
    </xf>
    <xf numFmtId="0" fontId="12" fillId="0" borderId="3" xfId="0" applyFont="1" applyBorder="1" applyAlignment="1">
      <alignment horizontal="left" vertical="center" wrapText="1"/>
    </xf>
    <xf numFmtId="0" fontId="14" fillId="0" borderId="11" xfId="0" applyFont="1" applyBorder="1" applyAlignment="1" applyProtection="1">
      <alignment horizontal="center" vertical="center" wrapText="1"/>
      <protection hidden="1"/>
    </xf>
    <xf numFmtId="0" fontId="14" fillId="7" borderId="11" xfId="0" applyFont="1" applyFill="1" applyBorder="1" applyAlignment="1" applyProtection="1">
      <alignment horizontal="justify" vertical="center" wrapText="1"/>
      <protection hidden="1"/>
    </xf>
    <xf numFmtId="0" fontId="12" fillId="0" borderId="0" xfId="0" applyFont="1" applyBorder="1" applyAlignment="1">
      <alignment wrapText="1"/>
    </xf>
    <xf numFmtId="15" fontId="12" fillId="0" borderId="11" xfId="0" applyNumberFormat="1" applyFont="1" applyBorder="1" applyAlignment="1" applyProtection="1">
      <alignment horizontal="center" vertical="center" wrapText="1"/>
      <protection locked="0" hidden="1"/>
    </xf>
    <xf numFmtId="0" fontId="12" fillId="0" borderId="11" xfId="0" applyFont="1" applyBorder="1" applyAlignment="1" applyProtection="1">
      <alignment horizontal="center" vertical="center" wrapText="1"/>
      <protection locked="0" hidden="1"/>
    </xf>
    <xf numFmtId="9" fontId="14" fillId="0" borderId="11" xfId="0" applyNumberFormat="1" applyFont="1" applyFill="1" applyBorder="1" applyAlignment="1" applyProtection="1">
      <alignment horizontal="center" vertical="center" wrapText="1"/>
      <protection locked="0" hidden="1"/>
    </xf>
    <xf numFmtId="0" fontId="18" fillId="0" borderId="27" xfId="0" applyFont="1" applyFill="1" applyBorder="1" applyAlignment="1">
      <alignment horizontal="center" vertical="center" wrapText="1"/>
    </xf>
    <xf numFmtId="15" fontId="12" fillId="0" borderId="27"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2" fillId="0" borderId="27" xfId="0" applyFont="1" applyBorder="1" applyAlignment="1">
      <alignment horizontal="left" vertical="center" wrapText="1"/>
    </xf>
    <xf numFmtId="0" fontId="12" fillId="0" borderId="73" xfId="0" applyFont="1" applyBorder="1" applyAlignment="1">
      <alignment horizontal="center" vertical="center" wrapText="1"/>
    </xf>
    <xf numFmtId="0" fontId="12" fillId="15" borderId="32" xfId="0" applyFont="1" applyFill="1" applyBorder="1" applyAlignment="1">
      <alignment horizontal="center" vertical="center" wrapText="1"/>
    </xf>
    <xf numFmtId="0" fontId="18" fillId="15" borderId="27" xfId="0" applyFont="1" applyFill="1" applyBorder="1" applyAlignment="1">
      <alignment horizontal="center" vertical="center" wrapText="1"/>
    </xf>
    <xf numFmtId="0" fontId="12" fillId="15" borderId="27" xfId="0" applyFont="1" applyFill="1" applyBorder="1" applyAlignment="1">
      <alignment horizontal="center" vertical="center" wrapText="1"/>
    </xf>
    <xf numFmtId="164" fontId="18" fillId="15" borderId="27" xfId="0" applyNumberFormat="1" applyFont="1" applyFill="1" applyBorder="1" applyAlignment="1">
      <alignment horizontal="center" vertical="center" wrapText="1"/>
    </xf>
    <xf numFmtId="15" fontId="18" fillId="0" borderId="27" xfId="0" applyNumberFormat="1" applyFont="1" applyFill="1" applyBorder="1" applyAlignment="1">
      <alignment horizontal="center" vertical="center" wrapText="1"/>
    </xf>
    <xf numFmtId="0" fontId="18" fillId="0" borderId="27" xfId="0" applyFont="1" applyBorder="1" applyAlignment="1">
      <alignment horizontal="center" vertical="center" wrapText="1"/>
    </xf>
    <xf numFmtId="0" fontId="12" fillId="0" borderId="24" xfId="0" applyFont="1" applyBorder="1" applyAlignment="1">
      <alignment horizontal="left" vertical="center" wrapText="1"/>
    </xf>
    <xf numFmtId="0" fontId="12" fillId="15" borderId="33" xfId="0" applyFont="1" applyFill="1" applyBorder="1" applyAlignment="1">
      <alignment horizontal="center" vertical="center" wrapText="1"/>
    </xf>
    <xf numFmtId="0" fontId="18" fillId="0" borderId="24" xfId="0" applyFont="1" applyBorder="1" applyAlignment="1">
      <alignment horizontal="center" vertical="center" wrapText="1"/>
    </xf>
    <xf numFmtId="164" fontId="18" fillId="0" borderId="24" xfId="0" applyNumberFormat="1" applyFont="1" applyBorder="1" applyAlignment="1">
      <alignment horizontal="center" vertical="center" wrapText="1"/>
    </xf>
    <xf numFmtId="15" fontId="12" fillId="0" borderId="24" xfId="0" applyNumberFormat="1" applyFont="1" applyBorder="1" applyAlignment="1">
      <alignment horizontal="center" vertical="center" wrapText="1"/>
    </xf>
    <xf numFmtId="0" fontId="18" fillId="0" borderId="33" xfId="0" applyFont="1" applyBorder="1" applyAlignment="1">
      <alignment horizontal="center" vertical="center" wrapText="1"/>
    </xf>
    <xf numFmtId="0" fontId="12" fillId="0" borderId="0" xfId="0" applyFont="1" applyAlignment="1">
      <alignment horizontal="left" vertical="center"/>
    </xf>
    <xf numFmtId="0" fontId="12" fillId="0" borderId="24" xfId="0" applyFont="1" applyFill="1" applyBorder="1" applyAlignment="1">
      <alignment horizontal="center" vertical="center" wrapText="1"/>
    </xf>
    <xf numFmtId="0" fontId="18" fillId="0" borderId="27" xfId="0" applyFont="1" applyBorder="1" applyAlignment="1">
      <alignment horizontal="left" vertical="center" wrapText="1"/>
    </xf>
    <xf numFmtId="0" fontId="18" fillId="0" borderId="11" xfId="0" applyFont="1" applyFill="1" applyBorder="1" applyAlignment="1" applyProtection="1">
      <alignment horizontal="justify" vertical="center" wrapText="1"/>
      <protection hidden="1"/>
    </xf>
    <xf numFmtId="0" fontId="12" fillId="0" borderId="3" xfId="0" applyFont="1" applyBorder="1" applyAlignment="1">
      <alignment horizontal="justify" vertical="center"/>
    </xf>
    <xf numFmtId="0" fontId="12" fillId="0" borderId="16" xfId="0" applyFont="1" applyBorder="1" applyAlignment="1" applyProtection="1">
      <alignment horizontal="center" vertical="center" wrapText="1"/>
      <protection locked="0" hidden="1"/>
    </xf>
    <xf numFmtId="164" fontId="12" fillId="0" borderId="11" xfId="1" applyNumberFormat="1" applyFont="1" applyFill="1" applyBorder="1" applyAlignment="1" applyProtection="1">
      <alignment horizontal="center" vertical="center" wrapText="1"/>
      <protection locked="0" hidden="1"/>
    </xf>
    <xf numFmtId="0" fontId="12" fillId="0" borderId="11" xfId="0" applyFont="1" applyBorder="1" applyAlignment="1" applyProtection="1">
      <alignment horizontal="center" vertical="center" wrapText="1"/>
      <protection hidden="1"/>
    </xf>
    <xf numFmtId="0" fontId="18" fillId="0" borderId="34" xfId="0" applyFont="1" applyFill="1" applyBorder="1" applyAlignment="1">
      <alignment horizontal="center" vertical="center" wrapText="1"/>
    </xf>
    <xf numFmtId="10" fontId="12" fillId="0" borderId="3" xfId="1" applyNumberFormat="1" applyFont="1" applyFill="1" applyBorder="1" applyAlignment="1">
      <alignment horizontal="center" vertical="center" wrapText="1"/>
    </xf>
    <xf numFmtId="0" fontId="18" fillId="0" borderId="3" xfId="0" applyFont="1" applyBorder="1" applyAlignment="1">
      <alignment horizontal="justify" vertical="center" wrapText="1"/>
    </xf>
    <xf numFmtId="0" fontId="18" fillId="0" borderId="3" xfId="0" applyFont="1" applyBorder="1" applyAlignment="1">
      <alignment horizontal="justify" vertical="center"/>
    </xf>
    <xf numFmtId="0" fontId="12" fillId="0" borderId="3" xfId="0" applyFont="1" applyBorder="1" applyAlignment="1" applyProtection="1">
      <alignment horizontal="justify" vertical="center"/>
      <protection locked="0" hidden="1"/>
    </xf>
    <xf numFmtId="164" fontId="12" fillId="0" borderId="11" xfId="1" applyNumberFormat="1" applyFont="1" applyBorder="1" applyAlignment="1" applyProtection="1">
      <alignment horizontal="center" vertical="center" wrapText="1"/>
      <protection locked="0" hidden="1"/>
    </xf>
    <xf numFmtId="0" fontId="12" fillId="0" borderId="3" xfId="0" applyFont="1" applyBorder="1" applyAlignment="1" applyProtection="1">
      <alignment vertical="center" wrapText="1"/>
      <protection locked="0" hidden="1"/>
    </xf>
    <xf numFmtId="0" fontId="12" fillId="0" borderId="11" xfId="0" applyFont="1" applyBorder="1" applyAlignment="1" applyProtection="1">
      <alignment horizontal="justify" vertical="center" wrapText="1"/>
      <protection locked="0" hidden="1"/>
    </xf>
    <xf numFmtId="0" fontId="12" fillId="0" borderId="10" xfId="0" applyFont="1" applyBorder="1" applyAlignment="1" applyProtection="1">
      <alignment horizontal="center" vertical="center" wrapText="1"/>
      <protection locked="0" hidden="1"/>
    </xf>
    <xf numFmtId="0" fontId="18" fillId="0" borderId="24" xfId="0" applyFont="1" applyFill="1" applyBorder="1" applyAlignment="1">
      <alignment horizontal="justify" vertical="center" wrapText="1"/>
    </xf>
    <xf numFmtId="0" fontId="14" fillId="0" borderId="3" xfId="0" applyFont="1" applyBorder="1" applyAlignment="1" applyProtection="1">
      <alignment horizontal="center" vertical="center" wrapText="1"/>
      <protection locked="0" hidden="1"/>
    </xf>
    <xf numFmtId="15" fontId="14" fillId="0" borderId="11" xfId="0" applyNumberFormat="1" applyFont="1" applyBorder="1" applyAlignment="1" applyProtection="1">
      <alignment horizontal="center" vertical="center" wrapText="1"/>
      <protection locked="0" hidden="1"/>
    </xf>
    <xf numFmtId="0" fontId="12" fillId="0" borderId="12" xfId="0" applyFont="1" applyBorder="1" applyAlignment="1" applyProtection="1">
      <alignment horizontal="center" vertical="center" wrapText="1"/>
      <protection locked="0" hidden="1"/>
    </xf>
    <xf numFmtId="0" fontId="12" fillId="0" borderId="3" xfId="0" applyFont="1" applyBorder="1" applyAlignment="1">
      <alignment horizontal="left" vertical="center"/>
    </xf>
    <xf numFmtId="0" fontId="12" fillId="0" borderId="32" xfId="0" applyFont="1" applyBorder="1" applyAlignment="1">
      <alignment horizontal="center" vertical="center" wrapText="1"/>
    </xf>
    <xf numFmtId="164" fontId="12" fillId="0" borderId="27" xfId="0" applyNumberFormat="1" applyFont="1" applyBorder="1" applyAlignment="1">
      <alignment horizontal="center" vertical="center" wrapText="1"/>
    </xf>
    <xf numFmtId="15" fontId="18" fillId="0" borderId="27" xfId="0" applyNumberFormat="1" applyFont="1" applyBorder="1" applyAlignment="1">
      <alignment horizontal="center" vertical="center" wrapText="1"/>
    </xf>
    <xf numFmtId="15" fontId="12" fillId="0" borderId="79" xfId="0" applyNumberFormat="1" applyFont="1" applyBorder="1" applyAlignment="1">
      <alignment horizontal="left" vertical="center" wrapText="1"/>
    </xf>
    <xf numFmtId="0" fontId="18" fillId="0" borderId="24" xfId="0" applyFont="1" applyFill="1" applyBorder="1" applyAlignment="1">
      <alignment horizontal="left" vertical="center" wrapText="1"/>
    </xf>
    <xf numFmtId="0" fontId="12" fillId="0" borderId="24" xfId="0" applyFont="1" applyBorder="1" applyAlignment="1">
      <alignment horizontal="center" vertical="center" wrapText="1"/>
    </xf>
    <xf numFmtId="164" fontId="18" fillId="0" borderId="27" xfId="0" applyNumberFormat="1" applyFont="1" applyBorder="1" applyAlignment="1">
      <alignment horizontal="center" vertical="center" wrapText="1"/>
    </xf>
    <xf numFmtId="0" fontId="14" fillId="0" borderId="0" xfId="0" applyFont="1" applyFill="1" applyAlignment="1">
      <alignment horizontal="justify" vertical="center" wrapText="1"/>
    </xf>
    <xf numFmtId="15" fontId="12" fillId="0" borderId="79" xfId="0" applyNumberFormat="1" applyFont="1" applyBorder="1" applyAlignment="1">
      <alignment horizontal="center" vertical="center" wrapText="1"/>
    </xf>
    <xf numFmtId="0" fontId="14" fillId="0" borderId="24" xfId="0" applyFont="1" applyBorder="1" applyAlignment="1">
      <alignment horizontal="center" vertical="center" wrapText="1"/>
    </xf>
    <xf numFmtId="15" fontId="12" fillId="0" borderId="79" xfId="0" applyNumberFormat="1" applyFont="1" applyFill="1" applyBorder="1" applyAlignment="1">
      <alignment horizontal="left" vertical="center" wrapText="1"/>
    </xf>
    <xf numFmtId="0" fontId="14" fillId="0" borderId="62" xfId="0" applyFont="1" applyFill="1" applyBorder="1" applyAlignment="1">
      <alignment horizontal="justify" vertical="center" wrapText="1"/>
    </xf>
    <xf numFmtId="0" fontId="12" fillId="0" borderId="24" xfId="0" applyFont="1" applyFill="1" applyBorder="1" applyAlignment="1">
      <alignment horizontal="left" vertical="center" wrapText="1"/>
    </xf>
    <xf numFmtId="0" fontId="12" fillId="0" borderId="33" xfId="0" applyFont="1" applyBorder="1" applyAlignment="1">
      <alignment horizontal="center" vertical="center" wrapText="1"/>
    </xf>
    <xf numFmtId="0" fontId="12" fillId="0" borderId="11" xfId="0" applyNumberFormat="1" applyFont="1" applyBorder="1" applyAlignment="1" applyProtection="1">
      <alignment horizontal="center" vertical="center" wrapText="1"/>
      <protection locked="0" hidden="1"/>
    </xf>
    <xf numFmtId="0" fontId="12" fillId="0" borderId="10" xfId="0" applyFont="1" applyFill="1" applyBorder="1" applyAlignment="1" applyProtection="1">
      <alignment horizontal="center" vertical="center" wrapText="1"/>
      <protection locked="0" hidden="1"/>
    </xf>
    <xf numFmtId="0" fontId="12" fillId="0" borderId="3" xfId="0" applyFont="1" applyBorder="1" applyAlignment="1">
      <alignment horizontal="center" vertical="center" wrapText="1"/>
    </xf>
    <xf numFmtId="0" fontId="14" fillId="0" borderId="3" xfId="0" applyFont="1" applyFill="1" applyBorder="1" applyAlignment="1" applyProtection="1">
      <alignment horizontal="left" vertical="center" wrapText="1"/>
      <protection hidden="1"/>
    </xf>
    <xf numFmtId="0" fontId="14" fillId="0" borderId="3" xfId="0" applyFont="1" applyBorder="1" applyAlignment="1" applyProtection="1">
      <alignment horizontal="center" vertical="center" wrapText="1"/>
      <protection hidden="1"/>
    </xf>
    <xf numFmtId="0" fontId="14" fillId="0" borderId="25" xfId="0" applyFont="1" applyBorder="1" applyAlignment="1" applyProtection="1">
      <alignment horizontal="center" vertical="center" wrapText="1"/>
      <protection locked="0" hidden="1"/>
    </xf>
    <xf numFmtId="164" fontId="14" fillId="0" borderId="3" xfId="1" applyNumberFormat="1" applyFont="1" applyBorder="1" applyAlignment="1" applyProtection="1">
      <alignment horizontal="center" vertical="center" wrapText="1"/>
      <protection locked="0" hidden="1"/>
    </xf>
    <xf numFmtId="15" fontId="14" fillId="0" borderId="3" xfId="0" applyNumberFormat="1" applyFont="1" applyBorder="1" applyAlignment="1" applyProtection="1">
      <alignment horizontal="center" vertical="center" wrapText="1"/>
      <protection locked="0" hidden="1"/>
    </xf>
    <xf numFmtId="15" fontId="12" fillId="0" borderId="3" xfId="0" applyNumberFormat="1" applyFont="1" applyBorder="1" applyAlignment="1">
      <alignment horizontal="center" vertical="center" wrapText="1"/>
    </xf>
    <xf numFmtId="0" fontId="12" fillId="0" borderId="3" xfId="0" applyFont="1" applyBorder="1" applyAlignment="1">
      <alignment horizontal="justify" vertical="center" wrapText="1"/>
    </xf>
    <xf numFmtId="0" fontId="12" fillId="0" borderId="7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5" xfId="0" applyFont="1" applyBorder="1" applyAlignment="1" applyProtection="1">
      <alignment horizontal="center" vertical="center" wrapText="1"/>
    </xf>
    <xf numFmtId="15"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10" xfId="0" applyFont="1" applyBorder="1" applyAlignment="1" applyProtection="1">
      <alignment horizontal="center" vertical="center" wrapText="1"/>
    </xf>
    <xf numFmtId="15"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53" xfId="0" applyFont="1" applyBorder="1" applyAlignment="1" applyProtection="1">
      <alignment horizontal="center" vertical="center" wrapText="1"/>
    </xf>
    <xf numFmtId="0" fontId="12" fillId="0" borderId="3" xfId="0" applyFont="1" applyBorder="1" applyAlignment="1">
      <alignment horizontal="center" wrapText="1"/>
    </xf>
    <xf numFmtId="15" fontId="12" fillId="0" borderId="3" xfId="0" applyNumberFormat="1" applyFont="1" applyFill="1" applyBorder="1" applyAlignment="1" applyProtection="1">
      <alignment horizontal="center" vertical="center" wrapText="1"/>
      <protection locked="0" hidden="1"/>
    </xf>
    <xf numFmtId="0" fontId="12" fillId="7" borderId="3" xfId="0" applyFont="1" applyFill="1" applyBorder="1" applyAlignment="1" applyProtection="1">
      <alignment horizontal="justify" vertical="center"/>
      <protection locked="0" hidden="1"/>
    </xf>
    <xf numFmtId="0" fontId="12" fillId="7" borderId="25" xfId="0" applyFont="1" applyFill="1" applyBorder="1" applyAlignment="1" applyProtection="1">
      <alignment horizontal="center" vertical="center" wrapText="1"/>
      <protection locked="0" hidden="1"/>
    </xf>
    <xf numFmtId="0" fontId="14" fillId="7" borderId="3" xfId="0" applyFont="1" applyFill="1" applyBorder="1" applyAlignment="1" applyProtection="1">
      <alignment horizontal="center" vertical="center" wrapText="1"/>
      <protection locked="0" hidden="1"/>
    </xf>
    <xf numFmtId="0" fontId="14" fillId="7" borderId="11" xfId="0" applyFont="1" applyFill="1" applyBorder="1" applyAlignment="1" applyProtection="1">
      <alignment horizontal="center" vertical="center" wrapText="1"/>
      <protection locked="0" hidden="1"/>
    </xf>
    <xf numFmtId="0" fontId="14" fillId="0" borderId="11" xfId="0" applyFont="1" applyBorder="1" applyAlignment="1" applyProtection="1">
      <alignment horizontal="center" vertical="center" wrapText="1"/>
      <protection locked="0" hidden="1"/>
    </xf>
    <xf numFmtId="0" fontId="12" fillId="7" borderId="3" xfId="0" applyFont="1" applyFill="1" applyBorder="1" applyAlignment="1" applyProtection="1">
      <alignment horizontal="justify" vertical="center" wrapText="1"/>
      <protection locked="0" hidden="1"/>
    </xf>
    <xf numFmtId="0" fontId="12" fillId="7" borderId="10" xfId="0" applyFont="1" applyFill="1" applyBorder="1" applyAlignment="1" applyProtection="1">
      <alignment horizontal="center" vertical="center" wrapText="1"/>
      <protection locked="0" hidden="1"/>
    </xf>
    <xf numFmtId="15" fontId="14" fillId="0" borderId="11" xfId="0" applyNumberFormat="1" applyFont="1" applyFill="1" applyBorder="1" applyAlignment="1" applyProtection="1">
      <alignment horizontal="center" vertical="center" wrapText="1"/>
      <protection hidden="1"/>
    </xf>
    <xf numFmtId="0" fontId="14" fillId="0" borderId="11" xfId="0" applyFont="1" applyFill="1" applyBorder="1" applyAlignment="1" applyProtection="1">
      <alignment horizontal="justify" vertical="center" wrapText="1"/>
      <protection locked="0" hidden="1"/>
    </xf>
    <xf numFmtId="0" fontId="14" fillId="0" borderId="16" xfId="0" applyFont="1" applyFill="1" applyBorder="1" applyAlignment="1" applyProtection="1">
      <alignment horizontal="center" vertical="center" wrapText="1"/>
      <protection locked="0" hidden="1"/>
    </xf>
    <xf numFmtId="0" fontId="14" fillId="0" borderId="10" xfId="0" applyFont="1" applyFill="1" applyBorder="1" applyAlignment="1" applyProtection="1">
      <alignment horizontal="center" vertical="center" wrapText="1"/>
      <protection locked="0" hidden="1"/>
    </xf>
    <xf numFmtId="164" fontId="14" fillId="0" borderId="11" xfId="1" applyNumberFormat="1" applyFont="1" applyFill="1" applyBorder="1" applyAlignment="1" applyProtection="1">
      <alignment horizontal="center" vertical="center" wrapText="1"/>
      <protection locked="0" hidden="1"/>
    </xf>
    <xf numFmtId="0" fontId="12" fillId="8" borderId="3" xfId="0" applyFont="1" applyFill="1" applyBorder="1" applyAlignment="1" applyProtection="1">
      <alignment wrapText="1"/>
      <protection hidden="1"/>
    </xf>
    <xf numFmtId="15" fontId="14" fillId="0" borderId="3" xfId="0" applyNumberFormat="1" applyFont="1" applyFill="1" applyBorder="1" applyAlignment="1" applyProtection="1">
      <alignment horizontal="center" vertical="center" wrapText="1"/>
      <protection hidden="1"/>
    </xf>
    <xf numFmtId="0" fontId="14" fillId="0" borderId="3" xfId="0" applyFont="1" applyFill="1" applyBorder="1" applyAlignment="1" applyProtection="1">
      <alignment horizontal="justify" vertical="center" wrapText="1"/>
      <protection locked="0" hidden="1"/>
    </xf>
    <xf numFmtId="0" fontId="14" fillId="0" borderId="11" xfId="0" applyFont="1" applyFill="1" applyBorder="1" applyAlignment="1" applyProtection="1">
      <alignment horizontal="justify" vertical="center"/>
      <protection locked="0" hidden="1"/>
    </xf>
    <xf numFmtId="0" fontId="12" fillId="0" borderId="12" xfId="0" applyFont="1" applyFill="1" applyBorder="1" applyAlignment="1" applyProtection="1">
      <alignment horizontal="center" vertical="center" wrapText="1"/>
      <protection locked="0" hidden="1"/>
    </xf>
    <xf numFmtId="0" fontId="12" fillId="0" borderId="78" xfId="0" applyFont="1" applyBorder="1" applyAlignment="1">
      <alignment horizontal="left" vertical="center" wrapText="1"/>
    </xf>
    <xf numFmtId="0" fontId="12" fillId="0" borderId="3" xfId="0" applyFont="1" applyBorder="1" applyAlignment="1">
      <alignment vertical="center" wrapText="1"/>
    </xf>
    <xf numFmtId="15" fontId="12" fillId="0" borderId="3" xfId="0" applyNumberFormat="1" applyFont="1" applyFill="1" applyBorder="1" applyAlignment="1" applyProtection="1">
      <alignment horizontal="center" vertical="center" wrapText="1"/>
      <protection locked="0" hidden="1"/>
    </xf>
    <xf numFmtId="0" fontId="12" fillId="0" borderId="3" xfId="0" applyFont="1" applyFill="1" applyBorder="1" applyAlignment="1" applyProtection="1">
      <alignment horizontal="center" vertical="center" wrapText="1"/>
      <protection locked="0" hidden="1"/>
    </xf>
    <xf numFmtId="0" fontId="12" fillId="0" borderId="3" xfId="0" applyFont="1" applyFill="1" applyBorder="1" applyAlignment="1" applyProtection="1">
      <alignment horizontal="left" vertical="center" wrapText="1"/>
      <protection locked="0" hidden="1"/>
    </xf>
    <xf numFmtId="0" fontId="12" fillId="0" borderId="72" xfId="0" applyFont="1" applyFill="1" applyBorder="1" applyAlignment="1" applyProtection="1">
      <alignment horizontal="center" vertical="center" wrapText="1"/>
      <protection locked="0" hidden="1"/>
    </xf>
    <xf numFmtId="0" fontId="12" fillId="0" borderId="25" xfId="0" applyFont="1" applyFill="1" applyBorder="1" applyAlignment="1" applyProtection="1">
      <alignment horizontal="center" vertical="center" wrapText="1"/>
      <protection locked="0" hidden="1"/>
    </xf>
    <xf numFmtId="0" fontId="14" fillId="0" borderId="3" xfId="0" applyFont="1" applyFill="1" applyBorder="1" applyAlignment="1" applyProtection="1">
      <alignment horizontal="center" vertical="center" wrapText="1"/>
      <protection locked="0" hidden="1"/>
    </xf>
    <xf numFmtId="0" fontId="14" fillId="7" borderId="3" xfId="0" applyFont="1" applyFill="1" applyBorder="1" applyAlignment="1" applyProtection="1">
      <alignment horizontal="center" vertical="center" wrapText="1"/>
      <protection locked="0" hidden="1"/>
    </xf>
    <xf numFmtId="0" fontId="12" fillId="7" borderId="3" xfId="0" applyFont="1" applyFill="1" applyBorder="1" applyAlignment="1" applyProtection="1">
      <alignment horizontal="center" vertical="center" wrapText="1"/>
      <protection locked="0" hidden="1"/>
    </xf>
    <xf numFmtId="0" fontId="12" fillId="0" borderId="3" xfId="0" applyFont="1" applyBorder="1" applyAlignment="1" applyProtection="1">
      <alignment horizontal="center" vertical="center" wrapText="1"/>
      <protection locked="0" hidden="1"/>
    </xf>
    <xf numFmtId="164" fontId="14" fillId="7" borderId="3" xfId="1" applyNumberFormat="1" applyFont="1" applyFill="1" applyBorder="1" applyAlignment="1" applyProtection="1">
      <alignment horizontal="center" vertical="center" wrapText="1"/>
      <protection locked="0" hidden="1"/>
    </xf>
    <xf numFmtId="15" fontId="14" fillId="7" borderId="3" xfId="0" applyNumberFormat="1" applyFont="1" applyFill="1" applyBorder="1" applyAlignment="1" applyProtection="1">
      <alignment horizontal="center" vertical="center" wrapText="1"/>
      <protection locked="0" hidden="1"/>
    </xf>
    <xf numFmtId="0" fontId="12" fillId="0" borderId="60" xfId="0" applyFont="1" applyBorder="1" applyAlignment="1">
      <alignment horizontal="left" vertical="center" wrapText="1"/>
    </xf>
    <xf numFmtId="15" fontId="12" fillId="0" borderId="11" xfId="0" applyNumberFormat="1" applyFont="1" applyFill="1" applyBorder="1" applyAlignment="1" applyProtection="1">
      <alignment horizontal="center" vertical="center" wrapText="1"/>
      <protection locked="0" hidden="1"/>
    </xf>
    <xf numFmtId="0" fontId="12" fillId="0" borderId="11" xfId="0" applyFont="1" applyFill="1" applyBorder="1" applyAlignment="1" applyProtection="1">
      <alignment horizontal="center" vertical="center" wrapText="1"/>
      <protection locked="0" hidden="1"/>
    </xf>
    <xf numFmtId="0" fontId="12" fillId="0" borderId="11" xfId="0" applyFont="1" applyFill="1" applyBorder="1" applyAlignment="1" applyProtection="1">
      <alignment horizontal="left" vertical="center" wrapText="1"/>
      <protection locked="0" hidden="1"/>
    </xf>
    <xf numFmtId="0" fontId="12" fillId="0" borderId="16" xfId="0" applyFont="1" applyFill="1" applyBorder="1" applyAlignment="1" applyProtection="1">
      <alignment horizontal="center" vertical="center" wrapText="1"/>
      <protection locked="0" hidden="1"/>
    </xf>
    <xf numFmtId="0" fontId="12" fillId="0" borderId="10" xfId="0" applyFont="1" applyFill="1" applyBorder="1" applyAlignment="1" applyProtection="1">
      <alignment horizontal="center" vertical="center" wrapText="1"/>
      <protection locked="0" hidden="1"/>
    </xf>
    <xf numFmtId="0" fontId="14" fillId="0" borderId="11" xfId="0" applyFont="1" applyFill="1" applyBorder="1" applyAlignment="1" applyProtection="1">
      <alignment horizontal="center" vertical="center" wrapText="1"/>
      <protection locked="0" hidden="1"/>
    </xf>
    <xf numFmtId="0" fontId="14" fillId="7" borderId="11" xfId="0" applyFont="1" applyFill="1" applyBorder="1" applyAlignment="1" applyProtection="1">
      <alignment horizontal="center" vertical="center" wrapText="1"/>
      <protection locked="0" hidden="1"/>
    </xf>
    <xf numFmtId="0" fontId="12" fillId="7" borderId="11" xfId="0" applyFont="1" applyFill="1" applyBorder="1" applyAlignment="1" applyProtection="1">
      <alignment horizontal="center" vertical="center" wrapText="1"/>
      <protection locked="0" hidden="1"/>
    </xf>
    <xf numFmtId="0" fontId="12" fillId="0" borderId="11" xfId="0" applyFont="1" applyBorder="1" applyAlignment="1" applyProtection="1">
      <alignment horizontal="center" vertical="center" wrapText="1"/>
      <protection locked="0" hidden="1"/>
    </xf>
    <xf numFmtId="164" fontId="14" fillId="7" borderId="11" xfId="1" applyNumberFormat="1" applyFont="1" applyFill="1" applyBorder="1" applyAlignment="1" applyProtection="1">
      <alignment horizontal="center" vertical="center" wrapText="1"/>
      <protection locked="0" hidden="1"/>
    </xf>
    <xf numFmtId="15" fontId="14" fillId="7" borderId="11" xfId="0" applyNumberFormat="1" applyFont="1" applyFill="1" applyBorder="1" applyAlignment="1" applyProtection="1">
      <alignment horizontal="center" vertical="center" wrapText="1"/>
      <protection locked="0" hidden="1"/>
    </xf>
    <xf numFmtId="10" fontId="12" fillId="0" borderId="11" xfId="1" applyNumberFormat="1" applyFont="1" applyFill="1" applyBorder="1" applyAlignment="1">
      <alignment horizontal="center" vertical="center" wrapText="1"/>
    </xf>
    <xf numFmtId="164" fontId="14" fillId="0" borderId="11" xfId="1" applyNumberFormat="1" applyFont="1" applyBorder="1" applyAlignment="1" applyProtection="1">
      <alignment horizontal="center" vertical="center" wrapText="1"/>
      <protection locked="0" hidden="1"/>
    </xf>
    <xf numFmtId="0" fontId="14" fillId="0" borderId="63" xfId="0" applyFont="1" applyFill="1" applyBorder="1" applyAlignment="1">
      <alignment horizontal="left" vertical="center" wrapText="1"/>
    </xf>
    <xf numFmtId="0" fontId="12" fillId="0" borderId="3" xfId="0" applyFont="1" applyFill="1" applyBorder="1" applyAlignment="1" applyProtection="1">
      <alignment horizontal="justify" vertical="center"/>
      <protection locked="0" hidden="1"/>
    </xf>
    <xf numFmtId="0" fontId="14" fillId="0" borderId="78" xfId="0" applyFont="1" applyFill="1" applyBorder="1" applyAlignment="1">
      <alignment horizontal="justify" vertical="center" wrapText="1"/>
    </xf>
    <xf numFmtId="0" fontId="14" fillId="0" borderId="17" xfId="0" applyFont="1" applyFill="1" applyBorder="1" applyAlignment="1" applyProtection="1">
      <alignment horizontal="center" vertical="center" wrapText="1"/>
      <protection hidden="1"/>
    </xf>
    <xf numFmtId="0" fontId="14" fillId="0" borderId="3" xfId="0" applyFont="1" applyFill="1" applyBorder="1" applyAlignment="1">
      <alignment horizontal="justify" vertical="center" wrapText="1"/>
    </xf>
    <xf numFmtId="0" fontId="12" fillId="0" borderId="3" xfId="0" applyFont="1" applyBorder="1" applyAlignment="1">
      <alignment wrapText="1"/>
    </xf>
    <xf numFmtId="0" fontId="14" fillId="7" borderId="24" xfId="0" applyFont="1" applyFill="1" applyBorder="1" applyAlignment="1">
      <alignment horizontal="justify" vertical="center" wrapText="1"/>
    </xf>
    <xf numFmtId="15" fontId="12" fillId="0" borderId="11" xfId="0" applyNumberFormat="1" applyFont="1" applyBorder="1" applyAlignment="1" applyProtection="1">
      <alignment horizontal="center" vertical="center" wrapText="1"/>
      <protection hidden="1"/>
    </xf>
    <xf numFmtId="0" fontId="20" fillId="0" borderId="0" xfId="7" applyFont="1" applyAlignment="1">
      <alignment horizontal="left" vertical="center" wrapText="1"/>
    </xf>
    <xf numFmtId="0" fontId="18" fillId="0" borderId="0" xfId="0" applyFont="1" applyAlignment="1">
      <alignment vertical="center" wrapText="1"/>
    </xf>
    <xf numFmtId="0" fontId="12" fillId="0" borderId="61" xfId="0" applyFont="1" applyBorder="1" applyAlignment="1">
      <alignment horizontal="left" vertical="center" wrapText="1"/>
    </xf>
    <xf numFmtId="0" fontId="12" fillId="0" borderId="11" xfId="0" applyFont="1" applyBorder="1" applyAlignment="1" applyProtection="1">
      <alignment horizontal="justify" vertical="center"/>
      <protection locked="0" hidden="1"/>
    </xf>
    <xf numFmtId="0" fontId="12" fillId="8" borderId="9" xfId="0" applyFont="1" applyFill="1" applyBorder="1" applyAlignment="1" applyProtection="1">
      <alignment wrapText="1"/>
      <protection hidden="1"/>
    </xf>
    <xf numFmtId="0" fontId="12" fillId="0" borderId="3" xfId="0" applyFont="1" applyBorder="1" applyAlignment="1" applyProtection="1">
      <alignment horizontal="left" vertical="center" wrapText="1"/>
      <protection locked="0" hidden="1"/>
    </xf>
    <xf numFmtId="0" fontId="14" fillId="0" borderId="11" xfId="0" applyFont="1" applyBorder="1" applyAlignment="1" applyProtection="1">
      <alignment horizontal="justify" vertical="center" wrapText="1"/>
      <protection locked="0" hidden="1"/>
    </xf>
    <xf numFmtId="0" fontId="14" fillId="0" borderId="16" xfId="0" applyFont="1" applyBorder="1" applyAlignment="1" applyProtection="1">
      <alignment horizontal="center" vertical="center" wrapText="1"/>
      <protection locked="0" hidden="1"/>
    </xf>
  </cellXfs>
  <cellStyles count="8">
    <cellStyle name="Hipervínculo" xfId="7" builtinId="8"/>
    <cellStyle name="Normal" xfId="0" builtinId="0"/>
    <cellStyle name="Normal 2" xfId="2" xr:uid="{00000000-0005-0000-0000-000002000000}"/>
    <cellStyle name="Normal 2 2" xfId="3" xr:uid="{00000000-0005-0000-0000-000003000000}"/>
    <cellStyle name="Normal 3" xfId="5" xr:uid="{00000000-0005-0000-0000-000004000000}"/>
    <cellStyle name="Normal 5" xfId="4" xr:uid="{00000000-0005-0000-0000-000005000000}"/>
    <cellStyle name="Porcentaje" xfId="1" builtinId="5"/>
    <cellStyle name="Porcentual 10" xfId="6" xr:uid="{00000000-0005-0000-0000-000007000000}"/>
  </cellStyles>
  <dxfs count="1064">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s>
  <tableStyles count="0" defaultTableStyle="TableStyleMedium9" defaultPivotStyle="PivotStyleLight16"/>
  <colors>
    <mruColors>
      <color rgb="FFFF3300"/>
      <color rgb="FFFF6600"/>
      <color rgb="FFCC0000"/>
      <color rgb="FFFF3000"/>
      <color rgb="FFF22E00"/>
      <color rgb="FFFA0000"/>
      <color rgb="FFEA0000"/>
      <color rgb="FFFF45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1.xml"/><Relationship Id="rId21" Type="http://schemas.openxmlformats.org/officeDocument/2006/relationships/externalLink" Target="externalLinks/externalLink19.xml"/><Relationship Id="rId34" Type="http://schemas.openxmlformats.org/officeDocument/2006/relationships/theme" Target="theme/theme1.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microsoft.com/office/2017/10/relationships/person" Target="persons/person.xml"/><Relationship Id="rId40"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tyles" Target="styles.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1045845</xdr:colOff>
      <xdr:row>0</xdr:row>
      <xdr:rowOff>60960</xdr:rowOff>
    </xdr:from>
    <xdr:to>
      <xdr:col>2</xdr:col>
      <xdr:colOff>137161</xdr:colOff>
      <xdr:row>3</xdr:row>
      <xdr:rowOff>167640</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5845" y="60960"/>
          <a:ext cx="1194436" cy="746760"/>
        </a:xfrm>
        <a:prstGeom prst="rect">
          <a:avLst/>
        </a:prstGeom>
        <a:noFill/>
        <a:ln>
          <a:noFill/>
        </a:ln>
      </xdr:spPr>
    </xdr:pic>
    <xdr:clientData/>
  </xdr:twoCellAnchor>
  <xdr:twoCellAnchor editAs="oneCell">
    <xdr:from>
      <xdr:col>39</xdr:col>
      <xdr:colOff>1127761</xdr:colOff>
      <xdr:row>0</xdr:row>
      <xdr:rowOff>83820</xdr:rowOff>
    </xdr:from>
    <xdr:to>
      <xdr:col>40</xdr:col>
      <xdr:colOff>624841</xdr:colOff>
      <xdr:row>3</xdr:row>
      <xdr:rowOff>130001</xdr:rowOff>
    </xdr:to>
    <xdr:pic>
      <xdr:nvPicPr>
        <xdr:cNvPr id="7" name="3 Imagen" descr="C:\Users\john.garcia\Desktop\2020-01-08.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64221" y="83820"/>
          <a:ext cx="746760" cy="686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zon/Documents/UAECOBB1/Auditor&#237;as%202013/Plan%20de%20mejoramiento/Plan%20mejoramiento-01102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izeth.gonzalez/Downloads/FORMULACION%20P.%20M%20AUD_SS.%20ADM%20V.%20%20F.%20%20REV..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izeth%20G/Downloads/CCSE-FT-001%20ADMINISTRACION%20DE%20ACCIONES%20CORRECTIVAS,%20PREVENTIVAS%20Y%20DE%20MEJORAMIENTO.COMERCIALIZACI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Unidades%20compartidas\OFICINA%20CONTROL%20INTERNO%202020\110.24%20PLANES\110.24.92%20PLAN%20DE%20AUDITORIA\202002181102492AUDTIC\20200726_CCSE-FT-001_ACPM_AUDTI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Jizeth%20G/Downloads/CCSE-FT-001_PM_PORMENORIZADOAVF%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10226_CCSE-FT-001%20FORMULACI&#211;N%20PLAN%20DE%20MEJORAMIENTO_AUDFINANCIERA%20Revisad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gonzalezr/Downloads/Plan%20de%20mejoramiento%20Nuevos%20Negocios%201210201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2018\PM\PM_2018\PM_Formulados_2018\CCSE-FT-001%20ADMINISTRACI&#211;N%20DE%20ACCIONES%20CORRECTIVAS,%20PREVENTIVAS%20Y%20DE%20MEJORAMIENTO_SG-SS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jgonzalezr/Downloads/CCSE-FT-001%20ACPM_AUD_TALENTO_HUMANO_%20Ultima%20versi&#243;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01217_CCSE-FT-001_FORMULACI&#210;N%20PLAN%20DE%20MEJORAMIENTO_AUDDEC371PCCS%20(23.02.2021)_FIRMA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01223_CCSE-FT-001%20FORMULACIO&#769;N%20PLAN%20DE%20MEJORAMIENTO_INFPROY7505%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20210218_CCSE-FT-001%20FORMULACI&#211;N%20PLAN%20DE%20MEJORAMIENTO_SCI2SEM2020%20(Autoguardad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0218_CCSE-FT-001%20FORMULACIO&#769;N%20PLAN%20DE%20MEJORAMIENTO_SCI2SEM2020%20-%20CONSOLIDADO%20(29-03-20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2018\PM\PM_2018\I%20SEGUIMIENTO%202018\CCSE-FT-019%20PLAN%20DE%20MEJORAMIENTO_2018_OCI_CONSOLIDAD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jizeth.gonzalez/Downloads/Plan%20de%20mejoramiento%20Auditoria%20interna%20OCI%20(1)%20(1)%20(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jizeth.gonzalez/Downloads/20200930_CCSE-FT-001_FORMULACI&#211;N%20PLAN%20DE%20MEJORAMIENTO_AUDDEC371AC%20%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Jizeth%20G/Downloads/CCSE-FT-001%20FORMULACI&#211;N%20PLAN%20DE%20MEJORAMIENTO%20DISE&#209;O%20CREACION%20CONTENIDOS%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21%2002%2023%20Plan%20mejoramiento%20gesti&#243;n%20contractual%20Decreto%20371%20de%202010%20(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CSE-FT-001%20FORMULACI&#211;N%20PLAN%20DE%20MEJORAMIENTO%20DILIGENCIADO.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ormulacio&#769;n%20plan%20mejoramiento%20auditori&#769;a%20disciplinarios%20010720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CSE-FT-001%20FORMULACI&#211;N%20PLAN%20DE%20MEJORAMIENTO_AUDGDOC%20(6)v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gonzalezr/Downloads/CCSE-FT-001%20ACPM_Visita%20Archivo%20Distrital_2019_V2%20(1).xlsx"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20210831_CCSE-FT-019_PLAN%20DE%20MEJORAMIENTO_PMP2CUAT_DR.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210831_CCSE-FT-019_PLAN%20DE%20MEJORAMIENTO_PMP2CUAT_MV.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izeth%20G/Downloads/FINAL%20CONSOLIDADO%20PM%20CIC%20CCSE-FT-001%20ADMINISTRACION%20DE%20ACCIONES%20CORRECTIVAS,%20PREVENTIVAS%20Y%20DE%20MEJORAMIEN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izeth%20G/Downloads/CCSE-FT-001%20ADMINISTRACION%20DE%20ACCIONES%20CORRECTIVAS,%20PREVENTIVAS%20Y%20DE%20MEJORAMIENTO%20(2).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CSE-FT-001%20ACPM_AUD_COMUNICACION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naranjom/Downloads/PLAN%20MEJORAMIENTO%20CONTABLE%20servicios%20admon%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2018\PM\Matriz_PM_CIC%20Planeaci&#243;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izeth%20G/Downloads/CCSE-FT-001%20ADMINISTRACION%20DE%20ACCIONES%20CORRECTIVAS,%20PREVENTIVAS%20Y%20DE%20MEJORAMIENTO.%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PLAN DE MEJORAMIENT"/>
      <sheetName val="Instructivo"/>
      <sheetName val="Datos"/>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ow r="2">
          <cell r="A2" t="str">
            <v>Planeación Estratégica (Estratégico)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sheetData sheetId="1"/>
      <sheetData sheetId="2"/>
      <sheetData sheetId="3">
        <row r="28">
          <cell r="G28" t="str">
            <v>Gerencia General</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row r="2">
          <cell r="A2" t="str">
            <v>Planeación Estratégica (Estratégico)</v>
          </cell>
        </row>
      </sheetData>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refreshError="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de mejoramiento"/>
    </sheetNames>
    <sheetDataSet>
      <sheetData sheetId="0" refreshError="1"/>
      <sheetData sheetId="1">
        <row r="2">
          <cell r="A2" t="str">
            <v>Planeación Estratégica (Estratégico)</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rive.google.com/drive/folders/15srsg9SIxwGwVlQeT97tJDq3CbeqpJ2D" TargetMode="External"/><Relationship Id="rId7" Type="http://schemas.openxmlformats.org/officeDocument/2006/relationships/printerSettings" Target="../printerSettings/printerSettings1.bin"/><Relationship Id="rId2" Type="http://schemas.openxmlformats.org/officeDocument/2006/relationships/hyperlink" Target="https://drive.google.com/drive/folders/1rqCKihORL0eD7qngfPPqym0ldcxVHlYj?usp=sharing" TargetMode="External"/><Relationship Id="rId1" Type="http://schemas.openxmlformats.org/officeDocument/2006/relationships/hyperlink" Target="https://drive.google.com/drive/folders/1WRQRD3sJtGYZDGrbObLBwkg4PPSwcRJ1?usp=sharing" TargetMode="External"/><Relationship Id="rId6" Type="http://schemas.openxmlformats.org/officeDocument/2006/relationships/hyperlink" Target="https://docs.google.com/spreadsheets/d/1R_ZnvJitoKBqBU-fgn3h7Ube1cmu8HpWvGF7TfZMahs/edit" TargetMode="External"/><Relationship Id="rId5" Type="http://schemas.openxmlformats.org/officeDocument/2006/relationships/hyperlink" Target="https://drive.google.com/drive/folders/15srsg9SIxwGwVlQeT97tJDq3CbeqpJ2D" TargetMode="External"/><Relationship Id="rId4" Type="http://schemas.openxmlformats.org/officeDocument/2006/relationships/hyperlink" Target="https://drive.google.com/drive/folders/15srsg9SIxwGwVlQeT97tJDq3CbeqpJ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55"/>
  <sheetViews>
    <sheetView tabSelected="1" zoomScaleNormal="100" workbookViewId="0">
      <selection activeCell="AI7" sqref="AI7:AI8"/>
    </sheetView>
  </sheetViews>
  <sheetFormatPr baseColWidth="10" defaultColWidth="11.44140625" defaultRowHeight="13.2" x14ac:dyDescent="0.25"/>
  <cols>
    <col min="1" max="1" width="15.5546875" style="34" customWidth="1"/>
    <col min="2" max="2" width="15.109375" style="34" customWidth="1"/>
    <col min="3" max="3" width="16.6640625" style="34" customWidth="1"/>
    <col min="4" max="4" width="21.5546875" style="24" customWidth="1"/>
    <col min="5" max="5" width="14.5546875" style="34" customWidth="1"/>
    <col min="6" max="6" width="16.109375" style="24" customWidth="1"/>
    <col min="7" max="7" width="56.88671875" style="23" customWidth="1"/>
    <col min="8" max="8" width="18.88671875" style="60" customWidth="1"/>
    <col min="9" max="9" width="28.88671875" style="60" customWidth="1"/>
    <col min="10" max="10" width="41.77734375" style="60" customWidth="1"/>
    <col min="11" max="11" width="16.6640625" style="60" customWidth="1"/>
    <col min="12" max="12" width="14.6640625" style="60" customWidth="1"/>
    <col min="13" max="13" width="19.77734375" style="60" customWidth="1"/>
    <col min="14" max="14" width="20.44140625" style="24" customWidth="1"/>
    <col min="15" max="15" width="16.33203125" style="60" customWidth="1"/>
    <col min="16" max="17" width="15.6640625" style="60" customWidth="1"/>
    <col min="18" max="21" width="15.6640625" style="24" customWidth="1"/>
    <col min="22" max="22" width="14.6640625" style="32" customWidth="1"/>
    <col min="23" max="23" width="90.6640625" style="32" customWidth="1"/>
    <col min="24" max="24" width="18.5546875" style="55" customWidth="1"/>
    <col min="25" max="26" width="18.5546875" style="25" customWidth="1"/>
    <col min="27" max="27" width="22.5546875" style="27" customWidth="1"/>
    <col min="28" max="28" width="13.5546875" style="27" customWidth="1"/>
    <col min="29" max="29" width="45.77734375" style="27" customWidth="1"/>
    <col min="30" max="30" width="19.6640625" style="27" customWidth="1"/>
    <col min="31" max="31" width="17.77734375" style="38" customWidth="1"/>
    <col min="32" max="32" width="17.77734375" style="52" customWidth="1"/>
    <col min="33" max="34" width="17.77734375" style="27" hidden="1" customWidth="1"/>
    <col min="35" max="35" width="17.77734375" style="27" customWidth="1"/>
    <col min="36" max="36" width="80.88671875" style="27" customWidth="1"/>
    <col min="37" max="37" width="17.88671875" style="27" customWidth="1"/>
    <col min="38" max="38" width="18.21875" style="25" customWidth="1"/>
    <col min="39" max="41" width="18.21875" style="30" customWidth="1"/>
    <col min="42" max="16384" width="11.44140625" style="23"/>
  </cols>
  <sheetData>
    <row r="1" spans="1:41" s="4" customFormat="1" ht="16.95" customHeight="1" x14ac:dyDescent="0.25">
      <c r="A1" s="104"/>
      <c r="B1" s="105"/>
      <c r="C1" s="105"/>
      <c r="D1" s="125" t="s">
        <v>735</v>
      </c>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7"/>
      <c r="AG1" s="126"/>
      <c r="AH1" s="126"/>
      <c r="AI1" s="126"/>
      <c r="AJ1" s="126"/>
      <c r="AK1" s="144" t="s">
        <v>70</v>
      </c>
      <c r="AL1" s="145"/>
      <c r="AM1" s="146"/>
      <c r="AN1" s="138"/>
      <c r="AO1" s="139"/>
    </row>
    <row r="2" spans="1:41" s="4" customFormat="1" ht="16.95" customHeight="1" x14ac:dyDescent="0.25">
      <c r="A2" s="106"/>
      <c r="B2" s="107"/>
      <c r="C2" s="107"/>
      <c r="D2" s="128"/>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30"/>
      <c r="AG2" s="129"/>
      <c r="AH2" s="129"/>
      <c r="AI2" s="129"/>
      <c r="AJ2" s="129"/>
      <c r="AK2" s="147" t="s">
        <v>555</v>
      </c>
      <c r="AL2" s="148"/>
      <c r="AM2" s="149"/>
      <c r="AN2" s="140"/>
      <c r="AO2" s="141"/>
    </row>
    <row r="3" spans="1:41" s="4" customFormat="1" ht="16.95" customHeight="1" x14ac:dyDescent="0.25">
      <c r="A3" s="106"/>
      <c r="B3" s="107"/>
      <c r="C3" s="107"/>
      <c r="D3" s="128"/>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30"/>
      <c r="AG3" s="129"/>
      <c r="AH3" s="129"/>
      <c r="AI3" s="129"/>
      <c r="AJ3" s="129"/>
      <c r="AK3" s="147" t="s">
        <v>556</v>
      </c>
      <c r="AL3" s="148"/>
      <c r="AM3" s="149"/>
      <c r="AN3" s="140"/>
      <c r="AO3" s="141"/>
    </row>
    <row r="4" spans="1:41" s="4" customFormat="1" ht="16.95" customHeight="1" thickBot="1" x14ac:dyDescent="0.3">
      <c r="A4" s="108"/>
      <c r="B4" s="109"/>
      <c r="C4" s="109"/>
      <c r="D4" s="131"/>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3"/>
      <c r="AG4" s="132"/>
      <c r="AH4" s="132"/>
      <c r="AI4" s="132"/>
      <c r="AJ4" s="132"/>
      <c r="AK4" s="150" t="s">
        <v>51</v>
      </c>
      <c r="AL4" s="151"/>
      <c r="AM4" s="152"/>
      <c r="AN4" s="142"/>
      <c r="AO4" s="143"/>
    </row>
    <row r="5" spans="1:41" s="4" customFormat="1" ht="6" customHeight="1" thickBot="1" x14ac:dyDescent="0.3">
      <c r="A5" s="5"/>
      <c r="B5" s="5"/>
      <c r="C5" s="5"/>
      <c r="D5" s="22"/>
      <c r="E5" s="5"/>
      <c r="F5" s="22"/>
      <c r="H5" s="5"/>
      <c r="I5" s="5"/>
      <c r="J5" s="5"/>
      <c r="K5" s="5"/>
      <c r="L5" s="5"/>
      <c r="M5" s="5"/>
      <c r="N5" s="31"/>
      <c r="O5" s="5"/>
      <c r="P5" s="5"/>
      <c r="Q5" s="5"/>
      <c r="R5" s="22"/>
      <c r="S5" s="22"/>
      <c r="T5" s="22"/>
      <c r="U5" s="22"/>
      <c r="X5" s="53"/>
      <c r="AA5" s="22"/>
      <c r="AB5" s="22"/>
      <c r="AC5" s="22"/>
      <c r="AD5" s="22"/>
      <c r="AE5" s="37"/>
      <c r="AF5" s="51"/>
      <c r="AG5" s="22"/>
      <c r="AH5" s="22"/>
      <c r="AI5" s="22"/>
      <c r="AJ5" s="22"/>
      <c r="AK5" s="22"/>
      <c r="AO5" s="5"/>
    </row>
    <row r="6" spans="1:41" s="4" customFormat="1" ht="22.5" customHeight="1" thickBot="1" x14ac:dyDescent="0.3">
      <c r="A6" s="116" t="s">
        <v>86</v>
      </c>
      <c r="B6" s="117"/>
      <c r="C6" s="117"/>
      <c r="D6" s="117"/>
      <c r="E6" s="117"/>
      <c r="F6" s="117"/>
      <c r="G6" s="117"/>
      <c r="H6" s="117"/>
      <c r="I6" s="118" t="s">
        <v>8</v>
      </c>
      <c r="J6" s="119"/>
      <c r="K6" s="119"/>
      <c r="L6" s="119"/>
      <c r="M6" s="119"/>
      <c r="N6" s="119"/>
      <c r="O6" s="119"/>
      <c r="P6" s="119"/>
      <c r="Q6" s="119"/>
      <c r="R6" s="119"/>
      <c r="S6" s="119"/>
      <c r="T6" s="119"/>
      <c r="U6" s="120"/>
      <c r="V6" s="89" t="s">
        <v>736</v>
      </c>
      <c r="W6" s="90"/>
      <c r="X6" s="90"/>
      <c r="Y6" s="90"/>
      <c r="Z6" s="91"/>
      <c r="AA6" s="92"/>
      <c r="AB6" s="97" t="s">
        <v>737</v>
      </c>
      <c r="AC6" s="98"/>
      <c r="AD6" s="98"/>
      <c r="AE6" s="98"/>
      <c r="AF6" s="98"/>
      <c r="AG6" s="98"/>
      <c r="AH6" s="98"/>
      <c r="AI6" s="98"/>
      <c r="AJ6" s="98"/>
      <c r="AK6" s="99"/>
      <c r="AL6" s="78" t="s">
        <v>95</v>
      </c>
      <c r="AM6" s="79"/>
      <c r="AN6" s="79"/>
      <c r="AO6" s="80"/>
    </row>
    <row r="7" spans="1:41" s="6" customFormat="1" ht="21" customHeight="1" x14ac:dyDescent="0.2">
      <c r="A7" s="123" t="s">
        <v>0</v>
      </c>
      <c r="B7" s="110" t="s">
        <v>1</v>
      </c>
      <c r="C7" s="110" t="s">
        <v>87</v>
      </c>
      <c r="D7" s="110" t="s">
        <v>2</v>
      </c>
      <c r="E7" s="110" t="s">
        <v>88</v>
      </c>
      <c r="F7" s="110" t="s">
        <v>3</v>
      </c>
      <c r="G7" s="110" t="s">
        <v>91</v>
      </c>
      <c r="H7" s="112" t="s">
        <v>4</v>
      </c>
      <c r="I7" s="114" t="s">
        <v>93</v>
      </c>
      <c r="J7" s="134" t="s">
        <v>9</v>
      </c>
      <c r="K7" s="135"/>
      <c r="L7" s="70" t="s">
        <v>11</v>
      </c>
      <c r="M7" s="70" t="s">
        <v>13</v>
      </c>
      <c r="N7" s="121" t="s">
        <v>84</v>
      </c>
      <c r="O7" s="70" t="s">
        <v>23</v>
      </c>
      <c r="P7" s="70" t="s">
        <v>26</v>
      </c>
      <c r="Q7" s="70" t="s">
        <v>25</v>
      </c>
      <c r="R7" s="70" t="s">
        <v>12</v>
      </c>
      <c r="S7" s="70" t="s">
        <v>69</v>
      </c>
      <c r="T7" s="70" t="s">
        <v>83</v>
      </c>
      <c r="U7" s="76" t="s">
        <v>24</v>
      </c>
      <c r="V7" s="72" t="s">
        <v>153</v>
      </c>
      <c r="W7" s="85" t="s">
        <v>238</v>
      </c>
      <c r="X7" s="68" t="s">
        <v>360</v>
      </c>
      <c r="Y7" s="85" t="s">
        <v>237</v>
      </c>
      <c r="Z7" s="85" t="s">
        <v>320</v>
      </c>
      <c r="AA7" s="74" t="s">
        <v>321</v>
      </c>
      <c r="AB7" s="93" t="s">
        <v>639</v>
      </c>
      <c r="AC7" s="95" t="s">
        <v>642</v>
      </c>
      <c r="AD7" s="95" t="s">
        <v>643</v>
      </c>
      <c r="AE7" s="100" t="s">
        <v>644</v>
      </c>
      <c r="AF7" s="95" t="s">
        <v>314</v>
      </c>
      <c r="AG7" s="101" t="s">
        <v>640</v>
      </c>
      <c r="AH7" s="101" t="s">
        <v>641</v>
      </c>
      <c r="AI7" s="95" t="s">
        <v>645</v>
      </c>
      <c r="AJ7" s="95" t="s">
        <v>646</v>
      </c>
      <c r="AK7" s="136" t="s">
        <v>647</v>
      </c>
      <c r="AL7" s="87" t="s">
        <v>34</v>
      </c>
      <c r="AM7" s="81" t="s">
        <v>286</v>
      </c>
      <c r="AN7" s="81" t="s">
        <v>96</v>
      </c>
      <c r="AO7" s="83" t="s">
        <v>97</v>
      </c>
    </row>
    <row r="8" spans="1:41" s="6" customFormat="1" ht="18.75" customHeight="1" x14ac:dyDescent="0.2">
      <c r="A8" s="124"/>
      <c r="B8" s="111"/>
      <c r="C8" s="111"/>
      <c r="D8" s="111"/>
      <c r="E8" s="111"/>
      <c r="F8" s="111"/>
      <c r="G8" s="111"/>
      <c r="H8" s="113"/>
      <c r="I8" s="115"/>
      <c r="J8" s="39" t="s">
        <v>42</v>
      </c>
      <c r="K8" s="39" t="s">
        <v>41</v>
      </c>
      <c r="L8" s="71"/>
      <c r="M8" s="71"/>
      <c r="N8" s="122"/>
      <c r="O8" s="71"/>
      <c r="P8" s="71"/>
      <c r="Q8" s="71"/>
      <c r="R8" s="71"/>
      <c r="S8" s="71"/>
      <c r="T8" s="71"/>
      <c r="U8" s="77"/>
      <c r="V8" s="73"/>
      <c r="W8" s="86"/>
      <c r="X8" s="69"/>
      <c r="Y8" s="86"/>
      <c r="Z8" s="86"/>
      <c r="AA8" s="75"/>
      <c r="AB8" s="94"/>
      <c r="AC8" s="96"/>
      <c r="AD8" s="96"/>
      <c r="AE8" s="95"/>
      <c r="AF8" s="96"/>
      <c r="AG8" s="102"/>
      <c r="AH8" s="102"/>
      <c r="AI8" s="96"/>
      <c r="AJ8" s="96"/>
      <c r="AK8" s="137"/>
      <c r="AL8" s="88"/>
      <c r="AM8" s="82"/>
      <c r="AN8" s="82"/>
      <c r="AO8" s="84"/>
    </row>
    <row r="9" spans="1:41" s="46" customFormat="1" ht="41.25" customHeight="1" thickBot="1" x14ac:dyDescent="0.25">
      <c r="A9" s="40" t="s">
        <v>27</v>
      </c>
      <c r="B9" s="41" t="s">
        <v>5</v>
      </c>
      <c r="C9" s="41" t="s">
        <v>6</v>
      </c>
      <c r="D9" s="41" t="s">
        <v>89</v>
      </c>
      <c r="E9" s="42" t="s">
        <v>5</v>
      </c>
      <c r="F9" s="41" t="s">
        <v>90</v>
      </c>
      <c r="G9" s="41" t="s">
        <v>92</v>
      </c>
      <c r="H9" s="63" t="s">
        <v>6</v>
      </c>
      <c r="I9" s="43" t="s">
        <v>7</v>
      </c>
      <c r="J9" s="44" t="s">
        <v>94</v>
      </c>
      <c r="K9" s="44" t="s">
        <v>10</v>
      </c>
      <c r="L9" s="44" t="s">
        <v>6</v>
      </c>
      <c r="M9" s="44" t="s">
        <v>16</v>
      </c>
      <c r="N9" s="44" t="s">
        <v>85</v>
      </c>
      <c r="O9" s="44" t="s">
        <v>6</v>
      </c>
      <c r="P9" s="44" t="s">
        <v>5</v>
      </c>
      <c r="Q9" s="44" t="s">
        <v>5</v>
      </c>
      <c r="R9" s="44" t="s">
        <v>6</v>
      </c>
      <c r="S9" s="44" t="s">
        <v>14</v>
      </c>
      <c r="T9" s="44" t="s">
        <v>14</v>
      </c>
      <c r="U9" s="45" t="s">
        <v>15</v>
      </c>
      <c r="V9" s="64" t="s">
        <v>5</v>
      </c>
      <c r="W9" s="49" t="s">
        <v>38</v>
      </c>
      <c r="X9" s="54" t="s">
        <v>37</v>
      </c>
      <c r="Y9" s="49" t="s">
        <v>14</v>
      </c>
      <c r="Z9" s="49" t="s">
        <v>322</v>
      </c>
      <c r="AA9" s="56" t="s">
        <v>154</v>
      </c>
      <c r="AB9" s="58" t="s">
        <v>5</v>
      </c>
      <c r="AC9" s="57" t="s">
        <v>35</v>
      </c>
      <c r="AD9" s="57" t="s">
        <v>36</v>
      </c>
      <c r="AE9" s="57" t="s">
        <v>37</v>
      </c>
      <c r="AF9" s="57" t="s">
        <v>37</v>
      </c>
      <c r="AG9" s="103"/>
      <c r="AH9" s="103"/>
      <c r="AI9" s="57" t="s">
        <v>14</v>
      </c>
      <c r="AJ9" s="57" t="s">
        <v>38</v>
      </c>
      <c r="AK9" s="59" t="s">
        <v>154</v>
      </c>
      <c r="AL9" s="35" t="s">
        <v>39</v>
      </c>
      <c r="AM9" s="29" t="s">
        <v>287</v>
      </c>
      <c r="AN9" s="29" t="s">
        <v>6</v>
      </c>
      <c r="AO9" s="33" t="s">
        <v>288</v>
      </c>
    </row>
    <row r="10" spans="1:41" s="46" customFormat="1" ht="91.8" x14ac:dyDescent="0.2">
      <c r="A10" s="153">
        <v>2</v>
      </c>
      <c r="B10" s="154">
        <v>42430</v>
      </c>
      <c r="C10" s="155" t="s">
        <v>19</v>
      </c>
      <c r="D10" s="155" t="s">
        <v>100</v>
      </c>
      <c r="E10" s="154">
        <v>42426</v>
      </c>
      <c r="F10" s="155">
        <v>8</v>
      </c>
      <c r="G10" s="156" t="s">
        <v>101</v>
      </c>
      <c r="H10" s="157" t="s">
        <v>102</v>
      </c>
      <c r="I10" s="158" t="s">
        <v>103</v>
      </c>
      <c r="J10" s="155" t="s">
        <v>104</v>
      </c>
      <c r="K10" s="155">
        <v>3</v>
      </c>
      <c r="L10" s="155" t="s">
        <v>21</v>
      </c>
      <c r="M10" s="155" t="s">
        <v>105</v>
      </c>
      <c r="N10" s="159" t="s">
        <v>98</v>
      </c>
      <c r="O10" s="160">
        <v>1</v>
      </c>
      <c r="P10" s="154">
        <v>42464</v>
      </c>
      <c r="Q10" s="154">
        <v>43465</v>
      </c>
      <c r="R10" s="155" t="s">
        <v>28</v>
      </c>
      <c r="S10" s="161" t="str">
        <f>IF(R10="","",VLOOKUP(R10,[2]Datos.!G32:H54,2,FALSE))</f>
        <v>Subdirector Financiero</v>
      </c>
      <c r="T10" s="161" t="str">
        <f>IF(R10="","",VLOOKUP(R10,[2]Datos.!J32:K54,2,FALSE))</f>
        <v>Profesional Universitario de Contabilidad</v>
      </c>
      <c r="U10" s="162" t="s">
        <v>99</v>
      </c>
      <c r="V10" s="163">
        <v>44316</v>
      </c>
      <c r="W10" s="164" t="s">
        <v>999</v>
      </c>
      <c r="X10" s="165">
        <v>0.66669999999999996</v>
      </c>
      <c r="Y10" s="26" t="s">
        <v>242</v>
      </c>
      <c r="Z10" s="26"/>
      <c r="AA10" s="166" t="s">
        <v>244</v>
      </c>
      <c r="AB10" s="167">
        <v>44439</v>
      </c>
      <c r="AC10" s="164" t="s">
        <v>897</v>
      </c>
      <c r="AD10" s="62">
        <v>2</v>
      </c>
      <c r="AE10" s="168">
        <f>IF(AD10="","",IF(OR(K10=0,K10="",AB10=""),"",AD10/K10))</f>
        <v>0.66666666666666663</v>
      </c>
      <c r="AF10" s="165">
        <f t="shared" ref="AF10:AF41" si="0">IF(OR(O10="",AE10=""),"",IF(OR(O10=0,AE10=0),0,IF(AE10*100%/O10&gt;100%,100%,(AE10*100%)/O10)))</f>
        <v>0.66666666666666663</v>
      </c>
      <c r="AG10" s="62" t="str">
        <f t="shared" ref="AG10:AG19" si="1">IF(AD10="","",IF(AB10&gt;Q10,IF(AF10&lt;100%,"INCUMPLIDA",IF(AF10=100%,"TERMINADA EXTEMPORÁNEA"))))</f>
        <v>INCUMPLIDA</v>
      </c>
      <c r="AH10" s="62" t="b">
        <f t="shared" ref="AH10:AH19" si="2">IF(AD10="","",IF(AB10&lt;Q10,IF(AF10=0%,"SIN INICIAR",IF(AF10=100%,"TERMINADA",IF(AF10&gt;0%,"EN PROCESO")))))</f>
        <v>0</v>
      </c>
      <c r="AI10" s="26" t="str">
        <f t="shared" ref="AI10:AI19" si="3">IF(AD10="","",IF(AB10&gt;Q10,AG10,IF(AB10&lt;Q10,AH10)))</f>
        <v>INCUMPLIDA</v>
      </c>
      <c r="AJ10" s="164" t="s">
        <v>1000</v>
      </c>
      <c r="AK10" s="166" t="s">
        <v>244</v>
      </c>
      <c r="AL10" s="36" t="str">
        <f>IF(AF10="","",IF(OR(AF10=100%),"CUMPLIDA","PENDIENTE"))</f>
        <v>PENDIENTE</v>
      </c>
      <c r="AM10" s="62"/>
      <c r="AN10" s="26"/>
      <c r="AO10" s="166"/>
    </row>
    <row r="11" spans="1:41" s="46" customFormat="1" ht="142.80000000000001" x14ac:dyDescent="0.2">
      <c r="A11" s="153">
        <v>34</v>
      </c>
      <c r="B11" s="169">
        <v>43162</v>
      </c>
      <c r="C11" s="161" t="s">
        <v>19</v>
      </c>
      <c r="D11" s="161" t="s">
        <v>111</v>
      </c>
      <c r="E11" s="169">
        <v>43162</v>
      </c>
      <c r="F11" s="161" t="s">
        <v>112</v>
      </c>
      <c r="G11" s="170" t="s">
        <v>113</v>
      </c>
      <c r="H11" s="171" t="s">
        <v>114</v>
      </c>
      <c r="I11" s="172" t="s">
        <v>115</v>
      </c>
      <c r="J11" s="161" t="s">
        <v>116</v>
      </c>
      <c r="K11" s="161">
        <v>1</v>
      </c>
      <c r="L11" s="161" t="s">
        <v>21</v>
      </c>
      <c r="M11" s="161" t="s">
        <v>117</v>
      </c>
      <c r="N11" s="173" t="s">
        <v>118</v>
      </c>
      <c r="O11" s="174">
        <v>1</v>
      </c>
      <c r="P11" s="169">
        <v>43312</v>
      </c>
      <c r="Q11" s="169">
        <v>43465</v>
      </c>
      <c r="R11" s="161" t="s">
        <v>65</v>
      </c>
      <c r="S11" s="161" t="str">
        <f>IF(R11="","",VLOOKUP(R11,[2]Datos.!$G$28:$H$50,2,FALSE))</f>
        <v xml:space="preserve">Subdirector Administrativo </v>
      </c>
      <c r="T11" s="161" t="s">
        <v>211</v>
      </c>
      <c r="U11" s="175" t="s">
        <v>99</v>
      </c>
      <c r="V11" s="163">
        <v>44316</v>
      </c>
      <c r="W11" s="176" t="s">
        <v>1001</v>
      </c>
      <c r="X11" s="165">
        <v>1</v>
      </c>
      <c r="Y11" s="26" t="s">
        <v>243</v>
      </c>
      <c r="Z11" s="26" t="s">
        <v>171</v>
      </c>
      <c r="AA11" s="166" t="s">
        <v>732</v>
      </c>
      <c r="AB11" s="167">
        <v>44439</v>
      </c>
      <c r="AC11" s="177" t="s">
        <v>897</v>
      </c>
      <c r="AD11" s="62">
        <v>2</v>
      </c>
      <c r="AE11" s="168">
        <f t="shared" ref="AE11:AE49" si="4">IF(AD11="","",IF(OR(K11=0,K11="",AB11=""),"",AD11/K11))</f>
        <v>2</v>
      </c>
      <c r="AF11" s="165">
        <f t="shared" si="0"/>
        <v>1</v>
      </c>
      <c r="AG11" s="62" t="str">
        <f t="shared" si="1"/>
        <v>TERMINADA EXTEMPORÁNEA</v>
      </c>
      <c r="AH11" s="62" t="b">
        <f t="shared" si="2"/>
        <v>0</v>
      </c>
      <c r="AI11" s="26" t="str">
        <f t="shared" si="3"/>
        <v>TERMINADA EXTEMPORÁNEA</v>
      </c>
      <c r="AJ11" s="178" t="s">
        <v>1002</v>
      </c>
      <c r="AK11" s="166" t="s">
        <v>732</v>
      </c>
      <c r="AL11" s="36" t="str">
        <f t="shared" ref="AL11:AL49" si="5">IF(AF11="","",IF(OR(AF11=100%),"CUMPLIDA","PENDIENTE"))</f>
        <v>CUMPLIDA</v>
      </c>
      <c r="AM11" s="62"/>
      <c r="AN11" s="26" t="s">
        <v>171</v>
      </c>
      <c r="AO11" s="166"/>
    </row>
    <row r="12" spans="1:41" s="46" customFormat="1" ht="91.8" x14ac:dyDescent="0.2">
      <c r="A12" s="153">
        <v>37</v>
      </c>
      <c r="B12" s="154">
        <v>43181</v>
      </c>
      <c r="C12" s="155" t="s">
        <v>17</v>
      </c>
      <c r="D12" s="155" t="s">
        <v>120</v>
      </c>
      <c r="E12" s="154">
        <v>43181</v>
      </c>
      <c r="F12" s="155" t="s">
        <v>121</v>
      </c>
      <c r="G12" s="156" t="s">
        <v>122</v>
      </c>
      <c r="H12" s="157" t="s">
        <v>77</v>
      </c>
      <c r="I12" s="158" t="s">
        <v>123</v>
      </c>
      <c r="J12" s="155" t="s">
        <v>124</v>
      </c>
      <c r="K12" s="155">
        <v>1</v>
      </c>
      <c r="L12" s="161" t="s">
        <v>119</v>
      </c>
      <c r="M12" s="155" t="s">
        <v>125</v>
      </c>
      <c r="N12" s="179" t="s">
        <v>126</v>
      </c>
      <c r="O12" s="160">
        <v>1</v>
      </c>
      <c r="P12" s="154">
        <v>43313</v>
      </c>
      <c r="Q12" s="154">
        <v>43404</v>
      </c>
      <c r="R12" s="161" t="s">
        <v>66</v>
      </c>
      <c r="S12" s="161" t="str">
        <f>IF(R12="","",VLOOKUP(R12,[2]Datos.!$G$28:$H$50,2,FALSE))</f>
        <v xml:space="preserve">Subdirector Administrativo </v>
      </c>
      <c r="T12" s="161" t="str">
        <f>IF(R12="","",VLOOKUP(R12,[2]Datos.!$J$28:$K$50,2,FALSE))</f>
        <v>Líder de Gestión Documental</v>
      </c>
      <c r="U12" s="175" t="s">
        <v>99</v>
      </c>
      <c r="V12" s="163">
        <v>44316</v>
      </c>
      <c r="W12" s="180" t="s">
        <v>1003</v>
      </c>
      <c r="X12" s="165">
        <v>1</v>
      </c>
      <c r="Y12" s="26" t="s">
        <v>243</v>
      </c>
      <c r="Z12" s="26" t="s">
        <v>171</v>
      </c>
      <c r="AA12" s="166" t="s">
        <v>245</v>
      </c>
      <c r="AB12" s="167">
        <v>44439</v>
      </c>
      <c r="AC12" s="177" t="s">
        <v>891</v>
      </c>
      <c r="AD12" s="62">
        <v>1</v>
      </c>
      <c r="AE12" s="168">
        <f t="shared" si="4"/>
        <v>1</v>
      </c>
      <c r="AF12" s="165">
        <f t="shared" si="0"/>
        <v>1</v>
      </c>
      <c r="AG12" s="62" t="str">
        <f t="shared" si="1"/>
        <v>TERMINADA EXTEMPORÁNEA</v>
      </c>
      <c r="AH12" s="62" t="b">
        <f t="shared" si="2"/>
        <v>0</v>
      </c>
      <c r="AI12" s="26" t="str">
        <f t="shared" si="3"/>
        <v>TERMINADA EXTEMPORÁNEA</v>
      </c>
      <c r="AJ12" s="180" t="s">
        <v>1004</v>
      </c>
      <c r="AK12" s="166" t="s">
        <v>245</v>
      </c>
      <c r="AL12" s="36" t="str">
        <f t="shared" si="5"/>
        <v>CUMPLIDA</v>
      </c>
      <c r="AM12" s="62" t="s">
        <v>892</v>
      </c>
      <c r="AN12" s="26" t="s">
        <v>173</v>
      </c>
      <c r="AO12" s="166"/>
    </row>
    <row r="13" spans="1:41" s="46" customFormat="1" ht="91.8" x14ac:dyDescent="0.2">
      <c r="A13" s="153">
        <v>40</v>
      </c>
      <c r="B13" s="154">
        <v>43181</v>
      </c>
      <c r="C13" s="155" t="s">
        <v>17</v>
      </c>
      <c r="D13" s="155" t="s">
        <v>127</v>
      </c>
      <c r="E13" s="154">
        <v>43181</v>
      </c>
      <c r="F13" s="155" t="s">
        <v>128</v>
      </c>
      <c r="G13" s="156" t="s">
        <v>129</v>
      </c>
      <c r="H13" s="157" t="s">
        <v>77</v>
      </c>
      <c r="I13" s="158" t="s">
        <v>130</v>
      </c>
      <c r="J13" s="181" t="s">
        <v>315</v>
      </c>
      <c r="K13" s="155">
        <v>4</v>
      </c>
      <c r="L13" s="161" t="s">
        <v>119</v>
      </c>
      <c r="M13" s="155" t="s">
        <v>131</v>
      </c>
      <c r="N13" s="182" t="s">
        <v>313</v>
      </c>
      <c r="O13" s="160">
        <v>0.7</v>
      </c>
      <c r="P13" s="154">
        <v>43160</v>
      </c>
      <c r="Q13" s="154">
        <v>43994</v>
      </c>
      <c r="R13" s="161" t="s">
        <v>66</v>
      </c>
      <c r="S13" s="161" t="str">
        <f>IF(R13="","",VLOOKUP(R13,[2]Datos.!$G$28:$H$50,2,FALSE))</f>
        <v xml:space="preserve">Subdirector Administrativo </v>
      </c>
      <c r="T13" s="161" t="str">
        <f>IF(R13="","",VLOOKUP(R13,[2]Datos.!$J$28:$K$50,2,FALSE))</f>
        <v>Líder de Gestión Documental</v>
      </c>
      <c r="U13" s="175" t="s">
        <v>99</v>
      </c>
      <c r="V13" s="163">
        <v>44316</v>
      </c>
      <c r="W13" s="180" t="s">
        <v>1005</v>
      </c>
      <c r="X13" s="165">
        <v>0.71430000000000005</v>
      </c>
      <c r="Y13" s="26" t="s">
        <v>239</v>
      </c>
      <c r="Z13" s="26"/>
      <c r="AA13" s="166" t="s">
        <v>245</v>
      </c>
      <c r="AB13" s="167">
        <v>44439</v>
      </c>
      <c r="AC13" s="177" t="s">
        <v>891</v>
      </c>
      <c r="AD13" s="62">
        <v>2</v>
      </c>
      <c r="AE13" s="168">
        <f t="shared" si="4"/>
        <v>0.5</v>
      </c>
      <c r="AF13" s="165">
        <f t="shared" si="0"/>
        <v>0.7142857142857143</v>
      </c>
      <c r="AG13" s="62" t="str">
        <f t="shared" si="1"/>
        <v>INCUMPLIDA</v>
      </c>
      <c r="AH13" s="62" t="b">
        <f t="shared" si="2"/>
        <v>0</v>
      </c>
      <c r="AI13" s="26" t="str">
        <f t="shared" si="3"/>
        <v>INCUMPLIDA</v>
      </c>
      <c r="AJ13" s="164" t="s">
        <v>1006</v>
      </c>
      <c r="AK13" s="166" t="s">
        <v>245</v>
      </c>
      <c r="AL13" s="36" t="str">
        <f t="shared" si="5"/>
        <v>PENDIENTE</v>
      </c>
      <c r="AM13" s="62"/>
      <c r="AN13" s="26"/>
      <c r="AO13" s="166"/>
    </row>
    <row r="14" spans="1:41" s="46" customFormat="1" ht="173.4" x14ac:dyDescent="0.2">
      <c r="A14" s="153">
        <v>56</v>
      </c>
      <c r="B14" s="183">
        <v>43231</v>
      </c>
      <c r="C14" s="184" t="s">
        <v>19</v>
      </c>
      <c r="D14" s="184" t="s">
        <v>134</v>
      </c>
      <c r="E14" s="183">
        <v>43231</v>
      </c>
      <c r="F14" s="185">
        <v>7</v>
      </c>
      <c r="G14" s="186" t="s">
        <v>137</v>
      </c>
      <c r="H14" s="187" t="s">
        <v>138</v>
      </c>
      <c r="I14" s="188" t="s">
        <v>139</v>
      </c>
      <c r="J14" s="184" t="s">
        <v>140</v>
      </c>
      <c r="K14" s="184">
        <v>3</v>
      </c>
      <c r="L14" s="184" t="s">
        <v>21</v>
      </c>
      <c r="M14" s="184" t="s">
        <v>135</v>
      </c>
      <c r="N14" s="184" t="s">
        <v>141</v>
      </c>
      <c r="O14" s="189">
        <v>1</v>
      </c>
      <c r="P14" s="183">
        <v>43252</v>
      </c>
      <c r="Q14" s="183">
        <v>43465</v>
      </c>
      <c r="R14" s="184" t="s">
        <v>32</v>
      </c>
      <c r="S14" s="184" t="s">
        <v>54</v>
      </c>
      <c r="T14" s="184" t="s">
        <v>136</v>
      </c>
      <c r="U14" s="190" t="s">
        <v>99</v>
      </c>
      <c r="V14" s="163">
        <v>44316</v>
      </c>
      <c r="W14" s="178" t="s">
        <v>1007</v>
      </c>
      <c r="X14" s="165">
        <v>1</v>
      </c>
      <c r="Y14" s="26" t="s">
        <v>242</v>
      </c>
      <c r="Z14" s="26"/>
      <c r="AA14" s="166" t="s">
        <v>732</v>
      </c>
      <c r="AB14" s="167">
        <v>44439</v>
      </c>
      <c r="AC14" s="191" t="s">
        <v>905</v>
      </c>
      <c r="AD14" s="62">
        <v>3</v>
      </c>
      <c r="AE14" s="168">
        <f t="shared" si="4"/>
        <v>1</v>
      </c>
      <c r="AF14" s="165">
        <f t="shared" si="0"/>
        <v>1</v>
      </c>
      <c r="AG14" s="62" t="str">
        <f t="shared" si="1"/>
        <v>TERMINADA EXTEMPORÁNEA</v>
      </c>
      <c r="AH14" s="62" t="b">
        <f t="shared" si="2"/>
        <v>0</v>
      </c>
      <c r="AI14" s="26" t="str">
        <f t="shared" si="3"/>
        <v>TERMINADA EXTEMPORÁNEA</v>
      </c>
      <c r="AJ14" s="178" t="s">
        <v>1008</v>
      </c>
      <c r="AK14" s="166" t="s">
        <v>732</v>
      </c>
      <c r="AL14" s="36" t="str">
        <f t="shared" si="5"/>
        <v>CUMPLIDA</v>
      </c>
      <c r="AM14" s="192" t="s">
        <v>906</v>
      </c>
      <c r="AN14" s="26" t="s">
        <v>173</v>
      </c>
      <c r="AO14" s="166" t="s">
        <v>955</v>
      </c>
    </row>
    <row r="15" spans="1:41" s="46" customFormat="1" ht="122.4" x14ac:dyDescent="0.2">
      <c r="A15" s="153">
        <v>98</v>
      </c>
      <c r="B15" s="193">
        <v>43296</v>
      </c>
      <c r="C15" s="194" t="s">
        <v>19</v>
      </c>
      <c r="D15" s="194" t="s">
        <v>143</v>
      </c>
      <c r="E15" s="193">
        <v>43300</v>
      </c>
      <c r="F15" s="194">
        <v>9</v>
      </c>
      <c r="G15" s="195" t="s">
        <v>145</v>
      </c>
      <c r="H15" s="196" t="s">
        <v>75</v>
      </c>
      <c r="I15" s="197" t="s">
        <v>146</v>
      </c>
      <c r="J15" s="198" t="s">
        <v>147</v>
      </c>
      <c r="K15" s="199">
        <v>1</v>
      </c>
      <c r="L15" s="200" t="s">
        <v>40</v>
      </c>
      <c r="M15" s="199" t="s">
        <v>148</v>
      </c>
      <c r="N15" s="199" t="s">
        <v>149</v>
      </c>
      <c r="O15" s="201">
        <v>1</v>
      </c>
      <c r="P15" s="202">
        <v>43396</v>
      </c>
      <c r="Q15" s="202">
        <v>43677</v>
      </c>
      <c r="R15" s="199" t="s">
        <v>62</v>
      </c>
      <c r="S15" s="199" t="s">
        <v>43</v>
      </c>
      <c r="T15" s="199" t="s">
        <v>144</v>
      </c>
      <c r="U15" s="190" t="s">
        <v>99</v>
      </c>
      <c r="V15" s="163">
        <v>44316</v>
      </c>
      <c r="W15" s="178" t="s">
        <v>1009</v>
      </c>
      <c r="X15" s="165">
        <v>0.5</v>
      </c>
      <c r="Y15" s="26" t="s">
        <v>242</v>
      </c>
      <c r="Z15" s="26"/>
      <c r="AA15" s="166" t="s">
        <v>246</v>
      </c>
      <c r="AB15" s="167">
        <v>44439</v>
      </c>
      <c r="AC15" s="203" t="s">
        <v>956</v>
      </c>
      <c r="AD15" s="62">
        <v>2</v>
      </c>
      <c r="AE15" s="168">
        <f t="shared" si="4"/>
        <v>2</v>
      </c>
      <c r="AF15" s="165">
        <f t="shared" si="0"/>
        <v>1</v>
      </c>
      <c r="AG15" s="62" t="str">
        <f t="shared" si="1"/>
        <v>TERMINADA EXTEMPORÁNEA</v>
      </c>
      <c r="AH15" s="62" t="b">
        <f t="shared" si="2"/>
        <v>0</v>
      </c>
      <c r="AI15" s="26" t="str">
        <f t="shared" si="3"/>
        <v>TERMINADA EXTEMPORÁNEA</v>
      </c>
      <c r="AJ15" s="204" t="s">
        <v>1010</v>
      </c>
      <c r="AK15" s="166" t="s">
        <v>246</v>
      </c>
      <c r="AL15" s="36" t="str">
        <f t="shared" si="5"/>
        <v>CUMPLIDA</v>
      </c>
      <c r="AM15" s="62" t="s">
        <v>951</v>
      </c>
      <c r="AN15" s="26" t="s">
        <v>173</v>
      </c>
      <c r="AO15" s="166" t="s">
        <v>955</v>
      </c>
    </row>
    <row r="16" spans="1:41" s="46" customFormat="1" ht="81.599999999999994" x14ac:dyDescent="0.2">
      <c r="A16" s="153">
        <v>138</v>
      </c>
      <c r="B16" s="193">
        <v>43455</v>
      </c>
      <c r="C16" s="194" t="s">
        <v>19</v>
      </c>
      <c r="D16" s="194" t="s">
        <v>212</v>
      </c>
      <c r="E16" s="193">
        <v>43455</v>
      </c>
      <c r="F16" s="194">
        <v>1</v>
      </c>
      <c r="G16" s="195" t="s">
        <v>213</v>
      </c>
      <c r="H16" s="196" t="s">
        <v>74</v>
      </c>
      <c r="I16" s="197" t="s">
        <v>214</v>
      </c>
      <c r="J16" s="194" t="s">
        <v>500</v>
      </c>
      <c r="K16" s="194">
        <v>3</v>
      </c>
      <c r="L16" s="194" t="s">
        <v>21</v>
      </c>
      <c r="M16" s="194" t="s">
        <v>501</v>
      </c>
      <c r="N16" s="205">
        <v>1</v>
      </c>
      <c r="O16" s="206">
        <v>1</v>
      </c>
      <c r="P16" s="193">
        <v>43497</v>
      </c>
      <c r="Q16" s="193">
        <v>44377</v>
      </c>
      <c r="R16" s="194" t="s">
        <v>56</v>
      </c>
      <c r="S16" s="207" t="s">
        <v>215</v>
      </c>
      <c r="T16" s="208" t="s">
        <v>216</v>
      </c>
      <c r="U16" s="209" t="s">
        <v>99</v>
      </c>
      <c r="V16" s="163">
        <v>44316</v>
      </c>
      <c r="W16" s="180" t="s">
        <v>1011</v>
      </c>
      <c r="X16" s="165">
        <v>0.66669999999999996</v>
      </c>
      <c r="Y16" s="26" t="s">
        <v>239</v>
      </c>
      <c r="Z16" s="26"/>
      <c r="AA16" s="166" t="s">
        <v>245</v>
      </c>
      <c r="AB16" s="167">
        <v>44439</v>
      </c>
      <c r="AC16" s="210" t="s">
        <v>883</v>
      </c>
      <c r="AD16" s="62">
        <v>2</v>
      </c>
      <c r="AE16" s="168">
        <f t="shared" si="4"/>
        <v>0.66666666666666663</v>
      </c>
      <c r="AF16" s="211">
        <f t="shared" si="0"/>
        <v>0.66666666666666663</v>
      </c>
      <c r="AG16" s="62" t="str">
        <f t="shared" si="1"/>
        <v>INCUMPLIDA</v>
      </c>
      <c r="AH16" s="62" t="b">
        <f t="shared" si="2"/>
        <v>0</v>
      </c>
      <c r="AI16" s="26" t="str">
        <f t="shared" si="3"/>
        <v>INCUMPLIDA</v>
      </c>
      <c r="AJ16" s="180" t="s">
        <v>1012</v>
      </c>
      <c r="AK16" s="166" t="s">
        <v>245</v>
      </c>
      <c r="AL16" s="36" t="str">
        <f t="shared" si="5"/>
        <v>PENDIENTE</v>
      </c>
      <c r="AM16" s="62"/>
      <c r="AN16" s="26"/>
      <c r="AO16" s="166"/>
    </row>
    <row r="17" spans="1:41" s="46" customFormat="1" ht="81.599999999999994" x14ac:dyDescent="0.2">
      <c r="A17" s="153">
        <v>140</v>
      </c>
      <c r="B17" s="193">
        <v>43455</v>
      </c>
      <c r="C17" s="194" t="s">
        <v>19</v>
      </c>
      <c r="D17" s="194" t="s">
        <v>212</v>
      </c>
      <c r="E17" s="193">
        <v>43455</v>
      </c>
      <c r="F17" s="205">
        <v>5</v>
      </c>
      <c r="G17" s="195" t="s">
        <v>217</v>
      </c>
      <c r="H17" s="196" t="s">
        <v>74</v>
      </c>
      <c r="I17" s="197" t="s">
        <v>218</v>
      </c>
      <c r="J17" s="194" t="s">
        <v>557</v>
      </c>
      <c r="K17" s="194">
        <v>3</v>
      </c>
      <c r="L17" s="194" t="s">
        <v>21</v>
      </c>
      <c r="M17" s="194" t="s">
        <v>502</v>
      </c>
      <c r="N17" s="205">
        <v>1</v>
      </c>
      <c r="O17" s="206">
        <v>1</v>
      </c>
      <c r="P17" s="193">
        <v>43497</v>
      </c>
      <c r="Q17" s="193">
        <v>44377</v>
      </c>
      <c r="R17" s="194" t="s">
        <v>56</v>
      </c>
      <c r="S17" s="207" t="s">
        <v>215</v>
      </c>
      <c r="T17" s="208" t="s">
        <v>554</v>
      </c>
      <c r="U17" s="209" t="s">
        <v>99</v>
      </c>
      <c r="V17" s="163">
        <v>44316</v>
      </c>
      <c r="W17" s="180" t="s">
        <v>1013</v>
      </c>
      <c r="X17" s="165">
        <v>0.33329999999999999</v>
      </c>
      <c r="Y17" s="26" t="s">
        <v>239</v>
      </c>
      <c r="Z17" s="26"/>
      <c r="AA17" s="166" t="s">
        <v>245</v>
      </c>
      <c r="AB17" s="167">
        <v>44439</v>
      </c>
      <c r="AC17" s="210" t="s">
        <v>882</v>
      </c>
      <c r="AD17" s="62">
        <v>2</v>
      </c>
      <c r="AE17" s="168">
        <f t="shared" si="4"/>
        <v>0.66666666666666663</v>
      </c>
      <c r="AF17" s="211">
        <f t="shared" si="0"/>
        <v>0.66666666666666663</v>
      </c>
      <c r="AG17" s="62" t="str">
        <f t="shared" si="1"/>
        <v>INCUMPLIDA</v>
      </c>
      <c r="AH17" s="62" t="b">
        <f t="shared" si="2"/>
        <v>0</v>
      </c>
      <c r="AI17" s="26" t="str">
        <f t="shared" si="3"/>
        <v>INCUMPLIDA</v>
      </c>
      <c r="AJ17" s="164" t="s">
        <v>1014</v>
      </c>
      <c r="AK17" s="166" t="s">
        <v>245</v>
      </c>
      <c r="AL17" s="36" t="str">
        <f t="shared" si="5"/>
        <v>PENDIENTE</v>
      </c>
      <c r="AM17" s="62"/>
      <c r="AN17" s="26"/>
      <c r="AO17" s="166"/>
    </row>
    <row r="18" spans="1:41" s="214" customFormat="1" ht="142.80000000000001" x14ac:dyDescent="0.2">
      <c r="A18" s="153">
        <v>172</v>
      </c>
      <c r="B18" s="193">
        <v>43524</v>
      </c>
      <c r="C18" s="194" t="s">
        <v>19</v>
      </c>
      <c r="D18" s="194" t="s">
        <v>219</v>
      </c>
      <c r="E18" s="193">
        <v>43524</v>
      </c>
      <c r="F18" s="194" t="s">
        <v>220</v>
      </c>
      <c r="G18" s="195" t="s">
        <v>223</v>
      </c>
      <c r="H18" s="212" t="s">
        <v>77</v>
      </c>
      <c r="I18" s="197" t="s">
        <v>224</v>
      </c>
      <c r="J18" s="194" t="s">
        <v>225</v>
      </c>
      <c r="K18" s="194">
        <v>2</v>
      </c>
      <c r="L18" s="194" t="s">
        <v>21</v>
      </c>
      <c r="M18" s="194" t="s">
        <v>226</v>
      </c>
      <c r="N18" s="213" t="s">
        <v>227</v>
      </c>
      <c r="O18" s="206">
        <v>1</v>
      </c>
      <c r="P18" s="193">
        <v>43542</v>
      </c>
      <c r="Q18" s="193">
        <v>43739</v>
      </c>
      <c r="R18" s="194" t="s">
        <v>65</v>
      </c>
      <c r="S18" s="207" t="s">
        <v>228</v>
      </c>
      <c r="T18" s="207" t="s">
        <v>211</v>
      </c>
      <c r="U18" s="209" t="s">
        <v>222</v>
      </c>
      <c r="V18" s="163">
        <v>44316</v>
      </c>
      <c r="W18" s="176" t="s">
        <v>1015</v>
      </c>
      <c r="X18" s="165">
        <v>1</v>
      </c>
      <c r="Y18" s="26" t="s">
        <v>243</v>
      </c>
      <c r="Z18" s="26" t="s">
        <v>171</v>
      </c>
      <c r="AA18" s="166" t="s">
        <v>732</v>
      </c>
      <c r="AB18" s="167">
        <v>44439</v>
      </c>
      <c r="AC18" s="177" t="s">
        <v>897</v>
      </c>
      <c r="AD18" s="62">
        <v>2</v>
      </c>
      <c r="AE18" s="168">
        <f t="shared" si="4"/>
        <v>1</v>
      </c>
      <c r="AF18" s="165">
        <f t="shared" si="0"/>
        <v>1</v>
      </c>
      <c r="AG18" s="62" t="str">
        <f t="shared" si="1"/>
        <v>TERMINADA EXTEMPORÁNEA</v>
      </c>
      <c r="AH18" s="62" t="b">
        <f t="shared" si="2"/>
        <v>0</v>
      </c>
      <c r="AI18" s="26" t="str">
        <f t="shared" si="3"/>
        <v>TERMINADA EXTEMPORÁNEA</v>
      </c>
      <c r="AJ18" s="176" t="s">
        <v>1016</v>
      </c>
      <c r="AK18" s="166" t="s">
        <v>732</v>
      </c>
      <c r="AL18" s="36" t="str">
        <f t="shared" si="5"/>
        <v>CUMPLIDA</v>
      </c>
      <c r="AM18" s="62"/>
      <c r="AN18" s="26" t="s">
        <v>171</v>
      </c>
      <c r="AO18" s="166"/>
    </row>
    <row r="19" spans="1:41" s="225" customFormat="1" ht="81.599999999999994" x14ac:dyDescent="0.3">
      <c r="A19" s="172">
        <v>178</v>
      </c>
      <c r="B19" s="215">
        <v>43552</v>
      </c>
      <c r="C19" s="216" t="s">
        <v>17</v>
      </c>
      <c r="D19" s="216" t="s">
        <v>120</v>
      </c>
      <c r="E19" s="215">
        <v>43552</v>
      </c>
      <c r="F19" s="216" t="s">
        <v>249</v>
      </c>
      <c r="G19" s="156" t="s">
        <v>250</v>
      </c>
      <c r="H19" s="217" t="s">
        <v>77</v>
      </c>
      <c r="I19" s="218" t="s">
        <v>251</v>
      </c>
      <c r="J19" s="219" t="s">
        <v>281</v>
      </c>
      <c r="K19" s="220">
        <v>4</v>
      </c>
      <c r="L19" s="216" t="s">
        <v>119</v>
      </c>
      <c r="M19" s="221" t="s">
        <v>131</v>
      </c>
      <c r="N19" s="221" t="s">
        <v>252</v>
      </c>
      <c r="O19" s="222">
        <v>0.9</v>
      </c>
      <c r="P19" s="215">
        <v>43622</v>
      </c>
      <c r="Q19" s="215">
        <v>43829</v>
      </c>
      <c r="R19" s="216" t="s">
        <v>66</v>
      </c>
      <c r="S19" s="65" t="str">
        <f>IF(H19="","",VLOOKUP(H19,[3]Datos!$A$2:$B$13,2,FALSE))</f>
        <v xml:space="preserve">Subdirector Administrativo </v>
      </c>
      <c r="T19" s="65" t="s">
        <v>247</v>
      </c>
      <c r="U19" s="223" t="s">
        <v>248</v>
      </c>
      <c r="V19" s="163">
        <v>44316</v>
      </c>
      <c r="W19" s="180" t="s">
        <v>1017</v>
      </c>
      <c r="X19" s="165">
        <v>0.83330000000000004</v>
      </c>
      <c r="Y19" s="26" t="s">
        <v>242</v>
      </c>
      <c r="Z19" s="26"/>
      <c r="AA19" s="166" t="s">
        <v>245</v>
      </c>
      <c r="AB19" s="167">
        <v>44439</v>
      </c>
      <c r="AC19" s="224" t="s">
        <v>893</v>
      </c>
      <c r="AD19" s="62">
        <v>3</v>
      </c>
      <c r="AE19" s="168">
        <f t="shared" si="4"/>
        <v>0.75</v>
      </c>
      <c r="AF19" s="165">
        <f t="shared" si="0"/>
        <v>0.83333333333333326</v>
      </c>
      <c r="AG19" s="62" t="str">
        <f t="shared" si="1"/>
        <v>INCUMPLIDA</v>
      </c>
      <c r="AH19" s="62" t="b">
        <f t="shared" si="2"/>
        <v>0</v>
      </c>
      <c r="AI19" s="26" t="str">
        <f t="shared" si="3"/>
        <v>INCUMPLIDA</v>
      </c>
      <c r="AJ19" s="180" t="s">
        <v>1018</v>
      </c>
      <c r="AK19" s="166" t="s">
        <v>245</v>
      </c>
      <c r="AL19" s="36" t="str">
        <f t="shared" si="5"/>
        <v>PENDIENTE</v>
      </c>
      <c r="AM19" s="62"/>
      <c r="AN19" s="26"/>
      <c r="AO19" s="166"/>
    </row>
    <row r="20" spans="1:41" s="227" customFormat="1" ht="102" x14ac:dyDescent="0.3">
      <c r="A20" s="158">
        <v>183</v>
      </c>
      <c r="B20" s="215">
        <v>43552</v>
      </c>
      <c r="C20" s="216" t="s">
        <v>17</v>
      </c>
      <c r="D20" s="216" t="s">
        <v>120</v>
      </c>
      <c r="E20" s="215">
        <v>43552</v>
      </c>
      <c r="F20" s="216">
        <v>10</v>
      </c>
      <c r="G20" s="156" t="s">
        <v>253</v>
      </c>
      <c r="H20" s="217" t="s">
        <v>77</v>
      </c>
      <c r="I20" s="226" t="s">
        <v>254</v>
      </c>
      <c r="J20" s="220" t="s">
        <v>282</v>
      </c>
      <c r="K20" s="220">
        <v>4</v>
      </c>
      <c r="L20" s="216" t="s">
        <v>21</v>
      </c>
      <c r="M20" s="221" t="s">
        <v>131</v>
      </c>
      <c r="N20" s="216" t="s">
        <v>255</v>
      </c>
      <c r="O20" s="222">
        <v>0.9</v>
      </c>
      <c r="P20" s="215">
        <v>43622</v>
      </c>
      <c r="Q20" s="215">
        <v>43829</v>
      </c>
      <c r="R20" s="216" t="s">
        <v>66</v>
      </c>
      <c r="S20" s="65" t="str">
        <f>IF(H20="","",VLOOKUP(H20,[3]Datos!$A$2:$B$13,2,FALSE))</f>
        <v xml:space="preserve">Subdirector Administrativo </v>
      </c>
      <c r="T20" s="65" t="s">
        <v>247</v>
      </c>
      <c r="U20" s="223" t="s">
        <v>222</v>
      </c>
      <c r="V20" s="163">
        <v>44316</v>
      </c>
      <c r="W20" s="180" t="s">
        <v>1019</v>
      </c>
      <c r="X20" s="165">
        <v>1</v>
      </c>
      <c r="Y20" s="26" t="s">
        <v>240</v>
      </c>
      <c r="Z20" s="26" t="s">
        <v>171</v>
      </c>
      <c r="AA20" s="166" t="s">
        <v>245</v>
      </c>
      <c r="AB20" s="167">
        <v>44439</v>
      </c>
      <c r="AC20" s="224" t="s">
        <v>894</v>
      </c>
      <c r="AD20" s="62">
        <v>4</v>
      </c>
      <c r="AE20" s="168">
        <f t="shared" si="4"/>
        <v>1</v>
      </c>
      <c r="AF20" s="165">
        <f t="shared" si="0"/>
        <v>1</v>
      </c>
      <c r="AG20" s="62" t="b">
        <f>IF(AD20="","",IF(AB20&lt;Q20,IF(AF20&lt;100%,"INCUMPLIDA",IF(AF20=100%,"TERMINADA EXTEMPORÁNEA"))))</f>
        <v>0</v>
      </c>
      <c r="AH20" s="62" t="str">
        <f>IF(AD20="","",IF(AB20&gt;Q20,IF(AF20=0%,"SIN INICIAR",IF(AF20=100%,"TERMINADA",IF(AF20&gt;0%,"EN PROCESO")))))</f>
        <v>TERMINADA</v>
      </c>
      <c r="AI20" s="26" t="str">
        <f>IF(AD20="","",IF(AB20&lt;Q20,AG20,IF(AB20&gt;Q20,AH20)))</f>
        <v>TERMINADA</v>
      </c>
      <c r="AJ20" s="180" t="s">
        <v>1020</v>
      </c>
      <c r="AK20" s="166" t="s">
        <v>245</v>
      </c>
      <c r="AL20" s="36" t="str">
        <f t="shared" si="5"/>
        <v>CUMPLIDA</v>
      </c>
      <c r="AM20" s="62" t="s">
        <v>895</v>
      </c>
      <c r="AN20" s="26" t="s">
        <v>173</v>
      </c>
      <c r="AO20" s="166" t="s">
        <v>955</v>
      </c>
    </row>
    <row r="21" spans="1:41" s="227" customFormat="1" ht="91.8" x14ac:dyDescent="0.3">
      <c r="A21" s="158">
        <v>185</v>
      </c>
      <c r="B21" s="215">
        <v>43552</v>
      </c>
      <c r="C21" s="216" t="s">
        <v>17</v>
      </c>
      <c r="D21" s="216" t="s">
        <v>120</v>
      </c>
      <c r="E21" s="215">
        <v>43552</v>
      </c>
      <c r="F21" s="216">
        <v>15</v>
      </c>
      <c r="G21" s="156" t="s">
        <v>256</v>
      </c>
      <c r="H21" s="217" t="s">
        <v>77</v>
      </c>
      <c r="I21" s="226" t="s">
        <v>257</v>
      </c>
      <c r="J21" s="220" t="s">
        <v>258</v>
      </c>
      <c r="K21" s="220">
        <v>2</v>
      </c>
      <c r="L21" s="216" t="s">
        <v>22</v>
      </c>
      <c r="M21" s="221" t="s">
        <v>131</v>
      </c>
      <c r="N21" s="216" t="s">
        <v>259</v>
      </c>
      <c r="O21" s="222">
        <v>0.9</v>
      </c>
      <c r="P21" s="215">
        <v>43739</v>
      </c>
      <c r="Q21" s="215">
        <v>43860</v>
      </c>
      <c r="R21" s="216" t="s">
        <v>66</v>
      </c>
      <c r="S21" s="65" t="str">
        <f>IF(H21="","",VLOOKUP(H21,[3]Datos!$A$2:$B$13,2,FALSE))</f>
        <v xml:space="preserve">Subdirector Administrativo </v>
      </c>
      <c r="T21" s="65" t="s">
        <v>247</v>
      </c>
      <c r="U21" s="223" t="s">
        <v>248</v>
      </c>
      <c r="V21" s="163">
        <v>44316</v>
      </c>
      <c r="W21" s="180" t="s">
        <v>1021</v>
      </c>
      <c r="X21" s="165">
        <v>0.55559999999999998</v>
      </c>
      <c r="Y21" s="26" t="s">
        <v>242</v>
      </c>
      <c r="Z21" s="26"/>
      <c r="AA21" s="166" t="s">
        <v>245</v>
      </c>
      <c r="AB21" s="167">
        <v>44439</v>
      </c>
      <c r="AC21" s="224" t="s">
        <v>957</v>
      </c>
      <c r="AD21" s="62">
        <v>2</v>
      </c>
      <c r="AE21" s="168">
        <f t="shared" si="4"/>
        <v>1</v>
      </c>
      <c r="AF21" s="165">
        <f t="shared" si="0"/>
        <v>1</v>
      </c>
      <c r="AG21" s="62" t="str">
        <f t="shared" ref="AG21:AG52" si="6">IF(AD21="","",IF(AB21&gt;Q21,IF(AF21&lt;100%,"INCUMPLIDA",IF(AF21=100%,"TERMINADA EXTEMPORÁNEA"))))</f>
        <v>TERMINADA EXTEMPORÁNEA</v>
      </c>
      <c r="AH21" s="62" t="b">
        <f t="shared" ref="AH21:AH52" si="7">IF(AD21="","",IF(AB21&lt;Q21,IF(AF21=0%,"SIN INICIAR",IF(AF21=100%,"TERMINADA",IF(AF21&gt;0%,"EN PROCESO")))))</f>
        <v>0</v>
      </c>
      <c r="AI21" s="26" t="str">
        <f t="shared" ref="AI21:AI52" si="8">IF(AD21="","",IF(AB21&gt;Q21,AG21,IF(AB21&lt;Q21,AH21)))</f>
        <v>TERMINADA EXTEMPORÁNEA</v>
      </c>
      <c r="AJ21" s="180" t="s">
        <v>1022</v>
      </c>
      <c r="AK21" s="166" t="s">
        <v>245</v>
      </c>
      <c r="AL21" s="36" t="str">
        <f t="shared" si="5"/>
        <v>CUMPLIDA</v>
      </c>
      <c r="AM21" s="62" t="s">
        <v>895</v>
      </c>
      <c r="AN21" s="26" t="s">
        <v>173</v>
      </c>
      <c r="AO21" s="166"/>
    </row>
    <row r="22" spans="1:41" s="228" customFormat="1" ht="102" x14ac:dyDescent="0.3">
      <c r="A22" s="158">
        <v>186</v>
      </c>
      <c r="B22" s="215">
        <v>43552</v>
      </c>
      <c r="C22" s="216" t="s">
        <v>17</v>
      </c>
      <c r="D22" s="216" t="s">
        <v>120</v>
      </c>
      <c r="E22" s="215">
        <v>43552</v>
      </c>
      <c r="F22" s="216">
        <v>16</v>
      </c>
      <c r="G22" s="156" t="s">
        <v>260</v>
      </c>
      <c r="H22" s="217" t="s">
        <v>77</v>
      </c>
      <c r="I22" s="226" t="s">
        <v>261</v>
      </c>
      <c r="J22" s="220" t="s">
        <v>283</v>
      </c>
      <c r="K22" s="220">
        <v>6</v>
      </c>
      <c r="L22" s="216" t="s">
        <v>20</v>
      </c>
      <c r="M22" s="221" t="s">
        <v>131</v>
      </c>
      <c r="N22" s="216" t="s">
        <v>262</v>
      </c>
      <c r="O22" s="222">
        <v>0.9</v>
      </c>
      <c r="P22" s="215">
        <v>43622</v>
      </c>
      <c r="Q22" s="215">
        <v>43829</v>
      </c>
      <c r="R22" s="216" t="s">
        <v>66</v>
      </c>
      <c r="S22" s="65" t="str">
        <f>IF(H22="","",VLOOKUP(H22,[3]Datos!$A$2:$B$13,2,FALSE))</f>
        <v xml:space="preserve">Subdirector Administrativo </v>
      </c>
      <c r="T22" s="65" t="s">
        <v>247</v>
      </c>
      <c r="U22" s="223" t="s">
        <v>248</v>
      </c>
      <c r="V22" s="163">
        <v>44316</v>
      </c>
      <c r="W22" s="164" t="s">
        <v>1023</v>
      </c>
      <c r="X22" s="165">
        <v>0.55559999999999998</v>
      </c>
      <c r="Y22" s="26" t="s">
        <v>242</v>
      </c>
      <c r="Z22" s="26"/>
      <c r="AA22" s="166" t="s">
        <v>245</v>
      </c>
      <c r="AB22" s="167">
        <v>44439</v>
      </c>
      <c r="AC22" s="224" t="s">
        <v>896</v>
      </c>
      <c r="AD22" s="62">
        <v>6</v>
      </c>
      <c r="AE22" s="168">
        <f t="shared" si="4"/>
        <v>1</v>
      </c>
      <c r="AF22" s="165">
        <f t="shared" si="0"/>
        <v>1</v>
      </c>
      <c r="AG22" s="62" t="str">
        <f t="shared" si="6"/>
        <v>TERMINADA EXTEMPORÁNEA</v>
      </c>
      <c r="AH22" s="62" t="b">
        <f t="shared" si="7"/>
        <v>0</v>
      </c>
      <c r="AI22" s="26" t="str">
        <f t="shared" si="8"/>
        <v>TERMINADA EXTEMPORÁNEA</v>
      </c>
      <c r="AJ22" s="180" t="s">
        <v>1024</v>
      </c>
      <c r="AK22" s="166" t="s">
        <v>245</v>
      </c>
      <c r="AL22" s="36" t="str">
        <f t="shared" si="5"/>
        <v>CUMPLIDA</v>
      </c>
      <c r="AM22" s="62" t="s">
        <v>890</v>
      </c>
      <c r="AN22" s="26" t="s">
        <v>173</v>
      </c>
      <c r="AO22" s="166"/>
    </row>
    <row r="23" spans="1:41" s="225" customFormat="1" ht="71.400000000000006" x14ac:dyDescent="0.3">
      <c r="A23" s="172">
        <v>187</v>
      </c>
      <c r="B23" s="215">
        <v>43552</v>
      </c>
      <c r="C23" s="216" t="s">
        <v>17</v>
      </c>
      <c r="D23" s="216" t="s">
        <v>120</v>
      </c>
      <c r="E23" s="215">
        <v>43552</v>
      </c>
      <c r="F23" s="216">
        <v>17</v>
      </c>
      <c r="G23" s="156" t="s">
        <v>263</v>
      </c>
      <c r="H23" s="217" t="s">
        <v>77</v>
      </c>
      <c r="I23" s="226" t="s">
        <v>264</v>
      </c>
      <c r="J23" s="220" t="s">
        <v>284</v>
      </c>
      <c r="K23" s="220">
        <v>3</v>
      </c>
      <c r="L23" s="216" t="s">
        <v>20</v>
      </c>
      <c r="M23" s="221" t="s">
        <v>131</v>
      </c>
      <c r="N23" s="216" t="s">
        <v>265</v>
      </c>
      <c r="O23" s="222">
        <v>0.9</v>
      </c>
      <c r="P23" s="215">
        <v>43622</v>
      </c>
      <c r="Q23" s="215">
        <v>43829</v>
      </c>
      <c r="R23" s="216" t="s">
        <v>66</v>
      </c>
      <c r="S23" s="65" t="str">
        <f>IF(H23="","",VLOOKUP(H23,[3]Datos!$A$2:$B$13,2,FALSE))</f>
        <v xml:space="preserve">Subdirector Administrativo </v>
      </c>
      <c r="T23" s="65" t="s">
        <v>247</v>
      </c>
      <c r="U23" s="223" t="s">
        <v>248</v>
      </c>
      <c r="V23" s="163">
        <v>44316</v>
      </c>
      <c r="W23" s="180" t="s">
        <v>1025</v>
      </c>
      <c r="X23" s="165">
        <v>0.74070000000000003</v>
      </c>
      <c r="Y23" s="26" t="s">
        <v>242</v>
      </c>
      <c r="Z23" s="26"/>
      <c r="AA23" s="166" t="s">
        <v>245</v>
      </c>
      <c r="AB23" s="167">
        <v>44439</v>
      </c>
      <c r="AC23" s="224" t="s">
        <v>897</v>
      </c>
      <c r="AD23" s="62">
        <v>2</v>
      </c>
      <c r="AE23" s="168">
        <f t="shared" si="4"/>
        <v>0.66666666666666663</v>
      </c>
      <c r="AF23" s="165">
        <f t="shared" si="0"/>
        <v>0.7407407407407407</v>
      </c>
      <c r="AG23" s="62" t="str">
        <f t="shared" si="6"/>
        <v>INCUMPLIDA</v>
      </c>
      <c r="AH23" s="62" t="b">
        <f t="shared" si="7"/>
        <v>0</v>
      </c>
      <c r="AI23" s="26" t="str">
        <f t="shared" si="8"/>
        <v>INCUMPLIDA</v>
      </c>
      <c r="AJ23" s="164" t="s">
        <v>1026</v>
      </c>
      <c r="AK23" s="166" t="s">
        <v>245</v>
      </c>
      <c r="AL23" s="36" t="str">
        <f t="shared" si="5"/>
        <v>PENDIENTE</v>
      </c>
      <c r="AM23" s="62"/>
      <c r="AN23" s="26"/>
      <c r="AO23" s="166"/>
    </row>
    <row r="24" spans="1:41" s="225" customFormat="1" ht="102" x14ac:dyDescent="0.3">
      <c r="A24" s="172">
        <v>190</v>
      </c>
      <c r="B24" s="215">
        <v>43552</v>
      </c>
      <c r="C24" s="216" t="s">
        <v>17</v>
      </c>
      <c r="D24" s="216" t="s">
        <v>120</v>
      </c>
      <c r="E24" s="215">
        <v>43552</v>
      </c>
      <c r="F24" s="216" t="s">
        <v>266</v>
      </c>
      <c r="G24" s="156" t="s">
        <v>267</v>
      </c>
      <c r="H24" s="217" t="s">
        <v>77</v>
      </c>
      <c r="I24" s="226" t="s">
        <v>268</v>
      </c>
      <c r="J24" s="220" t="s">
        <v>269</v>
      </c>
      <c r="K24" s="220">
        <v>1</v>
      </c>
      <c r="L24" s="216" t="s">
        <v>22</v>
      </c>
      <c r="M24" s="221" t="s">
        <v>131</v>
      </c>
      <c r="N24" s="216" t="s">
        <v>270</v>
      </c>
      <c r="O24" s="222">
        <v>0.9</v>
      </c>
      <c r="P24" s="215">
        <v>43652</v>
      </c>
      <c r="Q24" s="215">
        <v>43829</v>
      </c>
      <c r="R24" s="216" t="s">
        <v>66</v>
      </c>
      <c r="S24" s="65" t="str">
        <f>IF(H24="","",VLOOKUP(H24,[3]Datos!$A$2:$B$13,2,FALSE))</f>
        <v xml:space="preserve">Subdirector Administrativo </v>
      </c>
      <c r="T24" s="65" t="s">
        <v>247</v>
      </c>
      <c r="U24" s="223" t="s">
        <v>248</v>
      </c>
      <c r="V24" s="163">
        <v>44316</v>
      </c>
      <c r="W24" s="180" t="s">
        <v>1027</v>
      </c>
      <c r="X24" s="165">
        <v>0.55559999999999998</v>
      </c>
      <c r="Y24" s="26" t="s">
        <v>242</v>
      </c>
      <c r="Z24" s="26"/>
      <c r="AA24" s="166" t="s">
        <v>245</v>
      </c>
      <c r="AB24" s="167">
        <v>44439</v>
      </c>
      <c r="AC24" s="224" t="s">
        <v>898</v>
      </c>
      <c r="AD24" s="62">
        <v>1</v>
      </c>
      <c r="AE24" s="168">
        <f t="shared" si="4"/>
        <v>1</v>
      </c>
      <c r="AF24" s="165">
        <f t="shared" si="0"/>
        <v>1</v>
      </c>
      <c r="AG24" s="62" t="str">
        <f t="shared" si="6"/>
        <v>TERMINADA EXTEMPORÁNEA</v>
      </c>
      <c r="AH24" s="62" t="b">
        <f t="shared" si="7"/>
        <v>0</v>
      </c>
      <c r="AI24" s="26" t="str">
        <f t="shared" si="8"/>
        <v>TERMINADA EXTEMPORÁNEA</v>
      </c>
      <c r="AJ24" s="180" t="s">
        <v>1028</v>
      </c>
      <c r="AK24" s="166" t="s">
        <v>245</v>
      </c>
      <c r="AL24" s="36" t="str">
        <f t="shared" si="5"/>
        <v>CUMPLIDA</v>
      </c>
      <c r="AM24" s="62" t="s">
        <v>895</v>
      </c>
      <c r="AN24" s="26" t="s">
        <v>173</v>
      </c>
      <c r="AO24" s="166" t="s">
        <v>955</v>
      </c>
    </row>
    <row r="25" spans="1:41" s="225" customFormat="1" ht="112.2" x14ac:dyDescent="0.3">
      <c r="A25" s="172">
        <v>192</v>
      </c>
      <c r="B25" s="215">
        <v>43552</v>
      </c>
      <c r="C25" s="216" t="s">
        <v>17</v>
      </c>
      <c r="D25" s="216" t="s">
        <v>271</v>
      </c>
      <c r="E25" s="215">
        <v>43552</v>
      </c>
      <c r="F25" s="216" t="s">
        <v>272</v>
      </c>
      <c r="G25" s="156" t="s">
        <v>273</v>
      </c>
      <c r="H25" s="217" t="s">
        <v>77</v>
      </c>
      <c r="I25" s="226" t="s">
        <v>274</v>
      </c>
      <c r="J25" s="220" t="s">
        <v>275</v>
      </c>
      <c r="K25" s="220">
        <v>1</v>
      </c>
      <c r="L25" s="216" t="s">
        <v>22</v>
      </c>
      <c r="M25" s="221" t="s">
        <v>131</v>
      </c>
      <c r="N25" s="216" t="s">
        <v>276</v>
      </c>
      <c r="O25" s="222">
        <v>0.9</v>
      </c>
      <c r="P25" s="215">
        <v>43705</v>
      </c>
      <c r="Q25" s="215">
        <v>43829</v>
      </c>
      <c r="R25" s="216" t="s">
        <v>31</v>
      </c>
      <c r="S25" s="65" t="str">
        <f>IF(H25="","",VLOOKUP(H25,[3]Datos!$A$2:$B$13,2,FALSE))</f>
        <v xml:space="preserve">Subdirector Administrativo </v>
      </c>
      <c r="T25" s="65" t="s">
        <v>182</v>
      </c>
      <c r="U25" s="223" t="s">
        <v>248</v>
      </c>
      <c r="V25" s="163">
        <v>44316</v>
      </c>
      <c r="W25" s="180" t="s">
        <v>1029</v>
      </c>
      <c r="X25" s="165">
        <v>1</v>
      </c>
      <c r="Y25" s="26" t="s">
        <v>243</v>
      </c>
      <c r="Z25" s="26" t="s">
        <v>171</v>
      </c>
      <c r="AA25" s="166" t="s">
        <v>245</v>
      </c>
      <c r="AB25" s="167">
        <v>44439</v>
      </c>
      <c r="AC25" s="177" t="s">
        <v>897</v>
      </c>
      <c r="AD25" s="62">
        <v>1</v>
      </c>
      <c r="AE25" s="168">
        <f t="shared" si="4"/>
        <v>1</v>
      </c>
      <c r="AF25" s="165">
        <f t="shared" si="0"/>
        <v>1</v>
      </c>
      <c r="AG25" s="62" t="str">
        <f t="shared" si="6"/>
        <v>TERMINADA EXTEMPORÁNEA</v>
      </c>
      <c r="AH25" s="62" t="b">
        <f t="shared" si="7"/>
        <v>0</v>
      </c>
      <c r="AI25" s="26" t="str">
        <f t="shared" si="8"/>
        <v>TERMINADA EXTEMPORÁNEA</v>
      </c>
      <c r="AJ25" s="180" t="s">
        <v>1030</v>
      </c>
      <c r="AK25" s="166" t="s">
        <v>245</v>
      </c>
      <c r="AL25" s="36" t="str">
        <f t="shared" si="5"/>
        <v>CUMPLIDA</v>
      </c>
      <c r="AM25" s="62" t="s">
        <v>952</v>
      </c>
      <c r="AN25" s="26" t="s">
        <v>173</v>
      </c>
      <c r="AO25" s="166" t="s">
        <v>955</v>
      </c>
    </row>
    <row r="26" spans="1:41" s="227" customFormat="1" ht="81.599999999999994" x14ac:dyDescent="0.3">
      <c r="A26" s="158">
        <v>194</v>
      </c>
      <c r="B26" s="215">
        <v>43552</v>
      </c>
      <c r="C26" s="216" t="s">
        <v>17</v>
      </c>
      <c r="D26" s="216" t="s">
        <v>271</v>
      </c>
      <c r="E26" s="215">
        <v>43552</v>
      </c>
      <c r="F26" s="216" t="s">
        <v>277</v>
      </c>
      <c r="G26" s="156" t="s">
        <v>278</v>
      </c>
      <c r="H26" s="217" t="s">
        <v>77</v>
      </c>
      <c r="I26" s="226" t="s">
        <v>279</v>
      </c>
      <c r="J26" s="220" t="s">
        <v>285</v>
      </c>
      <c r="K26" s="220">
        <v>3</v>
      </c>
      <c r="L26" s="216" t="s">
        <v>21</v>
      </c>
      <c r="M26" s="221" t="s">
        <v>131</v>
      </c>
      <c r="N26" s="216" t="s">
        <v>280</v>
      </c>
      <c r="O26" s="222">
        <v>0.9</v>
      </c>
      <c r="P26" s="215">
        <v>43622</v>
      </c>
      <c r="Q26" s="215">
        <v>43829</v>
      </c>
      <c r="R26" s="216" t="s">
        <v>66</v>
      </c>
      <c r="S26" s="65" t="str">
        <f>IF(H26="","",VLOOKUP(H26,[3]Datos!$A$2:$B$13,2,FALSE))</f>
        <v xml:space="preserve">Subdirector Administrativo </v>
      </c>
      <c r="T26" s="65" t="s">
        <v>247</v>
      </c>
      <c r="U26" s="223" t="s">
        <v>248</v>
      </c>
      <c r="V26" s="163">
        <v>44316</v>
      </c>
      <c r="W26" s="180" t="s">
        <v>1031</v>
      </c>
      <c r="X26" s="165">
        <v>1</v>
      </c>
      <c r="Y26" s="26" t="s">
        <v>243</v>
      </c>
      <c r="Z26" s="26" t="s">
        <v>171</v>
      </c>
      <c r="AA26" s="166" t="s">
        <v>245</v>
      </c>
      <c r="AB26" s="167">
        <v>44439</v>
      </c>
      <c r="AC26" s="224" t="s">
        <v>899</v>
      </c>
      <c r="AD26" s="62">
        <v>3</v>
      </c>
      <c r="AE26" s="168">
        <f t="shared" si="4"/>
        <v>1</v>
      </c>
      <c r="AF26" s="165">
        <f t="shared" si="0"/>
        <v>1</v>
      </c>
      <c r="AG26" s="62" t="str">
        <f t="shared" si="6"/>
        <v>TERMINADA EXTEMPORÁNEA</v>
      </c>
      <c r="AH26" s="62" t="b">
        <f t="shared" si="7"/>
        <v>0</v>
      </c>
      <c r="AI26" s="26" t="str">
        <f t="shared" si="8"/>
        <v>TERMINADA EXTEMPORÁNEA</v>
      </c>
      <c r="AJ26" s="180" t="s">
        <v>1032</v>
      </c>
      <c r="AK26" s="166" t="s">
        <v>245</v>
      </c>
      <c r="AL26" s="36" t="str">
        <f t="shared" si="5"/>
        <v>CUMPLIDA</v>
      </c>
      <c r="AM26" s="62" t="s">
        <v>900</v>
      </c>
      <c r="AN26" s="26" t="s">
        <v>171</v>
      </c>
      <c r="AO26" s="166"/>
    </row>
    <row r="27" spans="1:41" s="243" customFormat="1" ht="112.2" x14ac:dyDescent="0.2">
      <c r="A27" s="153">
        <v>223</v>
      </c>
      <c r="B27" s="229">
        <v>43643</v>
      </c>
      <c r="C27" s="230" t="s">
        <v>19</v>
      </c>
      <c r="D27" s="230" t="s">
        <v>229</v>
      </c>
      <c r="E27" s="229">
        <v>43643</v>
      </c>
      <c r="F27" s="230">
        <v>29</v>
      </c>
      <c r="G27" s="231" t="s">
        <v>234</v>
      </c>
      <c r="H27" s="232" t="s">
        <v>230</v>
      </c>
      <c r="I27" s="233" t="s">
        <v>235</v>
      </c>
      <c r="J27" s="198" t="s">
        <v>236</v>
      </c>
      <c r="K27" s="198">
        <v>4</v>
      </c>
      <c r="L27" s="234" t="s">
        <v>21</v>
      </c>
      <c r="M27" s="235" t="s">
        <v>231</v>
      </c>
      <c r="N27" s="235" t="s">
        <v>232</v>
      </c>
      <c r="O27" s="236">
        <v>1</v>
      </c>
      <c r="P27" s="237">
        <v>43666</v>
      </c>
      <c r="Q27" s="237">
        <v>43799</v>
      </c>
      <c r="R27" s="234" t="s">
        <v>33</v>
      </c>
      <c r="S27" s="234" t="s">
        <v>142</v>
      </c>
      <c r="T27" s="234" t="s">
        <v>142</v>
      </c>
      <c r="U27" s="238" t="s">
        <v>99</v>
      </c>
      <c r="V27" s="163">
        <v>44316</v>
      </c>
      <c r="W27" s="164" t="s">
        <v>1033</v>
      </c>
      <c r="X27" s="165">
        <v>1</v>
      </c>
      <c r="Y27" s="26" t="s">
        <v>243</v>
      </c>
      <c r="Z27" s="26" t="s">
        <v>171</v>
      </c>
      <c r="AA27" s="239" t="s">
        <v>732</v>
      </c>
      <c r="AB27" s="167">
        <v>44439</v>
      </c>
      <c r="AC27" s="240" t="s">
        <v>958</v>
      </c>
      <c r="AD27" s="241">
        <v>4</v>
      </c>
      <c r="AE27" s="168">
        <f t="shared" si="4"/>
        <v>1</v>
      </c>
      <c r="AF27" s="165">
        <f t="shared" si="0"/>
        <v>1</v>
      </c>
      <c r="AG27" s="62" t="str">
        <f t="shared" si="6"/>
        <v>TERMINADA EXTEMPORÁNEA</v>
      </c>
      <c r="AH27" s="62" t="b">
        <f t="shared" si="7"/>
        <v>0</v>
      </c>
      <c r="AI27" s="26" t="str">
        <f t="shared" si="8"/>
        <v>TERMINADA EXTEMPORÁNEA</v>
      </c>
      <c r="AJ27" s="242" t="s">
        <v>1034</v>
      </c>
      <c r="AK27" s="239" t="s">
        <v>732</v>
      </c>
      <c r="AL27" s="36" t="str">
        <f t="shared" si="5"/>
        <v>CUMPLIDA</v>
      </c>
      <c r="AM27" s="62" t="s">
        <v>895</v>
      </c>
      <c r="AN27" s="26" t="s">
        <v>173</v>
      </c>
      <c r="AO27" s="239"/>
    </row>
    <row r="28" spans="1:41" s="243" customFormat="1" ht="132.6" x14ac:dyDescent="0.2">
      <c r="A28" s="153">
        <v>231</v>
      </c>
      <c r="B28" s="244">
        <v>43691</v>
      </c>
      <c r="C28" s="245" t="s">
        <v>19</v>
      </c>
      <c r="D28" s="245" t="s">
        <v>289</v>
      </c>
      <c r="E28" s="244">
        <v>43691</v>
      </c>
      <c r="F28" s="230">
        <v>10</v>
      </c>
      <c r="G28" s="231" t="s">
        <v>291</v>
      </c>
      <c r="H28" s="232" t="s">
        <v>77</v>
      </c>
      <c r="I28" s="226" t="s">
        <v>316</v>
      </c>
      <c r="J28" s="216" t="s">
        <v>1035</v>
      </c>
      <c r="K28" s="198">
        <v>1</v>
      </c>
      <c r="L28" s="234" t="s">
        <v>22</v>
      </c>
      <c r="M28" s="235" t="s">
        <v>290</v>
      </c>
      <c r="N28" s="235" t="s">
        <v>292</v>
      </c>
      <c r="O28" s="246">
        <v>1</v>
      </c>
      <c r="P28" s="237">
        <v>43703</v>
      </c>
      <c r="Q28" s="237">
        <v>44069</v>
      </c>
      <c r="R28" s="247" t="s">
        <v>65</v>
      </c>
      <c r="S28" s="234" t="s">
        <v>46</v>
      </c>
      <c r="T28" s="234" t="s">
        <v>211</v>
      </c>
      <c r="U28" s="238"/>
      <c r="V28" s="163">
        <v>44316</v>
      </c>
      <c r="W28" s="176" t="s">
        <v>1036</v>
      </c>
      <c r="X28" s="165">
        <v>1</v>
      </c>
      <c r="Y28" s="26" t="s">
        <v>243</v>
      </c>
      <c r="Z28" s="26" t="s">
        <v>171</v>
      </c>
      <c r="AA28" s="166" t="s">
        <v>732</v>
      </c>
      <c r="AB28" s="167">
        <v>44439</v>
      </c>
      <c r="AC28" s="177" t="s">
        <v>897</v>
      </c>
      <c r="AD28" s="241">
        <v>2</v>
      </c>
      <c r="AE28" s="168">
        <f t="shared" si="4"/>
        <v>2</v>
      </c>
      <c r="AF28" s="165">
        <f t="shared" si="0"/>
        <v>1</v>
      </c>
      <c r="AG28" s="62" t="str">
        <f t="shared" si="6"/>
        <v>TERMINADA EXTEMPORÁNEA</v>
      </c>
      <c r="AH28" s="62" t="b">
        <f t="shared" si="7"/>
        <v>0</v>
      </c>
      <c r="AI28" s="26" t="str">
        <f t="shared" si="8"/>
        <v>TERMINADA EXTEMPORÁNEA</v>
      </c>
      <c r="AJ28" s="176" t="s">
        <v>1037</v>
      </c>
      <c r="AK28" s="166" t="s">
        <v>732</v>
      </c>
      <c r="AL28" s="36" t="str">
        <f t="shared" si="5"/>
        <v>CUMPLIDA</v>
      </c>
      <c r="AM28" s="62" t="s">
        <v>895</v>
      </c>
      <c r="AN28" s="26" t="s">
        <v>173</v>
      </c>
      <c r="AO28" s="166" t="s">
        <v>955</v>
      </c>
    </row>
    <row r="29" spans="1:41" s="243" customFormat="1" ht="193.8" x14ac:dyDescent="0.2">
      <c r="A29" s="153">
        <v>237</v>
      </c>
      <c r="B29" s="248">
        <v>43791</v>
      </c>
      <c r="C29" s="249" t="s">
        <v>157</v>
      </c>
      <c r="D29" s="249" t="s">
        <v>293</v>
      </c>
      <c r="E29" s="248">
        <f t="shared" ref="E29:E33" si="9">B29</f>
        <v>43791</v>
      </c>
      <c r="F29" s="249">
        <v>1</v>
      </c>
      <c r="G29" s="250" t="s">
        <v>294</v>
      </c>
      <c r="H29" s="251" t="s">
        <v>106</v>
      </c>
      <c r="I29" s="252" t="s">
        <v>295</v>
      </c>
      <c r="J29" s="253" t="s">
        <v>296</v>
      </c>
      <c r="K29" s="253">
        <v>2</v>
      </c>
      <c r="L29" s="254" t="s">
        <v>40</v>
      </c>
      <c r="M29" s="254" t="s">
        <v>297</v>
      </c>
      <c r="N29" s="254" t="s">
        <v>298</v>
      </c>
      <c r="O29" s="255">
        <v>0.8</v>
      </c>
      <c r="P29" s="256">
        <v>43791</v>
      </c>
      <c r="Q29" s="248">
        <v>44165</v>
      </c>
      <c r="R29" s="257" t="s">
        <v>66</v>
      </c>
      <c r="S29" s="257" t="s">
        <v>68</v>
      </c>
      <c r="T29" s="257" t="s">
        <v>183</v>
      </c>
      <c r="U29" s="238"/>
      <c r="V29" s="163">
        <v>44316</v>
      </c>
      <c r="W29" s="164" t="s">
        <v>1038</v>
      </c>
      <c r="X29" s="165">
        <v>0.625</v>
      </c>
      <c r="Y29" s="26" t="s">
        <v>242</v>
      </c>
      <c r="Z29" s="26"/>
      <c r="AA29" s="166" t="s">
        <v>245</v>
      </c>
      <c r="AB29" s="167">
        <v>44439</v>
      </c>
      <c r="AC29" s="224" t="s">
        <v>901</v>
      </c>
      <c r="AD29" s="241">
        <v>1</v>
      </c>
      <c r="AE29" s="168">
        <f t="shared" si="4"/>
        <v>0.5</v>
      </c>
      <c r="AF29" s="165">
        <f t="shared" si="0"/>
        <v>0.625</v>
      </c>
      <c r="AG29" s="62" t="str">
        <f t="shared" si="6"/>
        <v>INCUMPLIDA</v>
      </c>
      <c r="AH29" s="62" t="b">
        <f t="shared" si="7"/>
        <v>0</v>
      </c>
      <c r="AI29" s="26" t="str">
        <f t="shared" si="8"/>
        <v>INCUMPLIDA</v>
      </c>
      <c r="AJ29" s="180" t="s">
        <v>1039</v>
      </c>
      <c r="AK29" s="166" t="s">
        <v>245</v>
      </c>
      <c r="AL29" s="36" t="str">
        <f t="shared" si="5"/>
        <v>PENDIENTE</v>
      </c>
      <c r="AM29" s="62"/>
      <c r="AN29" s="26"/>
      <c r="AO29" s="166"/>
    </row>
    <row r="30" spans="1:41" s="243" customFormat="1" ht="163.19999999999999" x14ac:dyDescent="0.2">
      <c r="A30" s="153">
        <v>238</v>
      </c>
      <c r="B30" s="248">
        <v>43791</v>
      </c>
      <c r="C30" s="249" t="s">
        <v>157</v>
      </c>
      <c r="D30" s="249" t="s">
        <v>293</v>
      </c>
      <c r="E30" s="248">
        <f t="shared" si="9"/>
        <v>43791</v>
      </c>
      <c r="F30" s="249">
        <v>2</v>
      </c>
      <c r="G30" s="258" t="s">
        <v>299</v>
      </c>
      <c r="H30" s="251" t="s">
        <v>106</v>
      </c>
      <c r="I30" s="259" t="s">
        <v>300</v>
      </c>
      <c r="J30" s="260" t="s">
        <v>301</v>
      </c>
      <c r="K30" s="260">
        <v>4</v>
      </c>
      <c r="L30" s="260" t="s">
        <v>40</v>
      </c>
      <c r="M30" s="254" t="s">
        <v>297</v>
      </c>
      <c r="N30" s="260" t="s">
        <v>302</v>
      </c>
      <c r="O30" s="261">
        <v>0.7</v>
      </c>
      <c r="P30" s="256">
        <v>43791</v>
      </c>
      <c r="Q30" s="262">
        <v>44196</v>
      </c>
      <c r="R30" s="260" t="s">
        <v>66</v>
      </c>
      <c r="S30" s="257" t="s">
        <v>68</v>
      </c>
      <c r="T30" s="257" t="s">
        <v>183</v>
      </c>
      <c r="U30" s="238"/>
      <c r="V30" s="163">
        <v>44316</v>
      </c>
      <c r="W30" s="180" t="s">
        <v>1017</v>
      </c>
      <c r="X30" s="165">
        <v>0.71430000000000005</v>
      </c>
      <c r="Y30" s="26" t="s">
        <v>242</v>
      </c>
      <c r="Z30" s="26"/>
      <c r="AA30" s="166" t="s">
        <v>245</v>
      </c>
      <c r="AB30" s="167">
        <v>44439</v>
      </c>
      <c r="AC30" s="224" t="s">
        <v>893</v>
      </c>
      <c r="AD30" s="241">
        <v>2</v>
      </c>
      <c r="AE30" s="168">
        <f t="shared" si="4"/>
        <v>0.5</v>
      </c>
      <c r="AF30" s="165">
        <f t="shared" si="0"/>
        <v>0.7142857142857143</v>
      </c>
      <c r="AG30" s="62" t="str">
        <f t="shared" si="6"/>
        <v>INCUMPLIDA</v>
      </c>
      <c r="AH30" s="62" t="b">
        <f t="shared" si="7"/>
        <v>0</v>
      </c>
      <c r="AI30" s="26" t="str">
        <f t="shared" si="8"/>
        <v>INCUMPLIDA</v>
      </c>
      <c r="AJ30" s="180" t="s">
        <v>1040</v>
      </c>
      <c r="AK30" s="166" t="s">
        <v>245</v>
      </c>
      <c r="AL30" s="36" t="str">
        <f t="shared" si="5"/>
        <v>PENDIENTE</v>
      </c>
      <c r="AM30" s="62"/>
      <c r="AN30" s="26"/>
      <c r="AO30" s="166"/>
    </row>
    <row r="31" spans="1:41" s="243" customFormat="1" ht="112.2" x14ac:dyDescent="0.2">
      <c r="A31" s="153">
        <v>240</v>
      </c>
      <c r="B31" s="248">
        <v>43791</v>
      </c>
      <c r="C31" s="249" t="s">
        <v>157</v>
      </c>
      <c r="D31" s="249" t="s">
        <v>293</v>
      </c>
      <c r="E31" s="248">
        <f t="shared" si="9"/>
        <v>43791</v>
      </c>
      <c r="F31" s="249">
        <v>4</v>
      </c>
      <c r="G31" s="203" t="s">
        <v>303</v>
      </c>
      <c r="H31" s="251" t="s">
        <v>106</v>
      </c>
      <c r="I31" s="263" t="s">
        <v>304</v>
      </c>
      <c r="J31" s="234" t="s">
        <v>305</v>
      </c>
      <c r="K31" s="260">
        <v>1</v>
      </c>
      <c r="L31" s="260" t="s">
        <v>21</v>
      </c>
      <c r="M31" s="254" t="s">
        <v>297</v>
      </c>
      <c r="N31" s="234" t="s">
        <v>317</v>
      </c>
      <c r="O31" s="261">
        <v>0.8</v>
      </c>
      <c r="P31" s="256">
        <v>43791</v>
      </c>
      <c r="Q31" s="262">
        <v>44165</v>
      </c>
      <c r="R31" s="260" t="s">
        <v>66</v>
      </c>
      <c r="S31" s="257" t="s">
        <v>68</v>
      </c>
      <c r="T31" s="260" t="s">
        <v>183</v>
      </c>
      <c r="U31" s="238"/>
      <c r="V31" s="163">
        <v>44316</v>
      </c>
      <c r="W31" s="180" t="s">
        <v>1041</v>
      </c>
      <c r="X31" s="165">
        <v>0.625</v>
      </c>
      <c r="Y31" s="26" t="s">
        <v>242</v>
      </c>
      <c r="Z31" s="26"/>
      <c r="AA31" s="166" t="s">
        <v>245</v>
      </c>
      <c r="AB31" s="167">
        <v>44439</v>
      </c>
      <c r="AC31" s="264" t="s">
        <v>902</v>
      </c>
      <c r="AD31" s="241">
        <v>0.5</v>
      </c>
      <c r="AE31" s="168">
        <f t="shared" si="4"/>
        <v>0.5</v>
      </c>
      <c r="AF31" s="165">
        <f t="shared" si="0"/>
        <v>0.625</v>
      </c>
      <c r="AG31" s="62" t="str">
        <f t="shared" si="6"/>
        <v>INCUMPLIDA</v>
      </c>
      <c r="AH31" s="62" t="b">
        <f t="shared" si="7"/>
        <v>0</v>
      </c>
      <c r="AI31" s="26" t="str">
        <f t="shared" si="8"/>
        <v>INCUMPLIDA</v>
      </c>
      <c r="AJ31" s="164" t="s">
        <v>1042</v>
      </c>
      <c r="AK31" s="166" t="s">
        <v>245</v>
      </c>
      <c r="AL31" s="36" t="str">
        <f t="shared" si="5"/>
        <v>PENDIENTE</v>
      </c>
      <c r="AM31" s="62"/>
      <c r="AN31" s="26"/>
      <c r="AO31" s="166"/>
    </row>
    <row r="32" spans="1:41" s="243" customFormat="1" ht="112.2" x14ac:dyDescent="0.2">
      <c r="A32" s="153">
        <v>241</v>
      </c>
      <c r="B32" s="248">
        <v>43791</v>
      </c>
      <c r="C32" s="249" t="s">
        <v>157</v>
      </c>
      <c r="D32" s="249" t="s">
        <v>293</v>
      </c>
      <c r="E32" s="248">
        <f t="shared" si="9"/>
        <v>43791</v>
      </c>
      <c r="F32" s="249">
        <v>5</v>
      </c>
      <c r="G32" s="258" t="s">
        <v>306</v>
      </c>
      <c r="H32" s="251" t="s">
        <v>106</v>
      </c>
      <c r="I32" s="263" t="s">
        <v>307</v>
      </c>
      <c r="J32" s="260" t="s">
        <v>308</v>
      </c>
      <c r="K32" s="260">
        <v>2</v>
      </c>
      <c r="L32" s="260" t="s">
        <v>40</v>
      </c>
      <c r="M32" s="254" t="s">
        <v>297</v>
      </c>
      <c r="N32" s="234" t="s">
        <v>318</v>
      </c>
      <c r="O32" s="261">
        <v>0.8</v>
      </c>
      <c r="P32" s="256">
        <v>43791</v>
      </c>
      <c r="Q32" s="262">
        <v>44165</v>
      </c>
      <c r="R32" s="260" t="s">
        <v>309</v>
      </c>
      <c r="S32" s="257" t="s">
        <v>68</v>
      </c>
      <c r="T32" s="257" t="s">
        <v>183</v>
      </c>
      <c r="U32" s="238" t="s">
        <v>99</v>
      </c>
      <c r="V32" s="163">
        <v>44316</v>
      </c>
      <c r="W32" s="224" t="s">
        <v>1043</v>
      </c>
      <c r="X32" s="165">
        <v>0.625</v>
      </c>
      <c r="Y32" s="26" t="s">
        <v>242</v>
      </c>
      <c r="Z32" s="26"/>
      <c r="AA32" s="166" t="s">
        <v>245</v>
      </c>
      <c r="AB32" s="167">
        <v>44439</v>
      </c>
      <c r="AC32" s="177" t="s">
        <v>959</v>
      </c>
      <c r="AD32" s="241">
        <v>1</v>
      </c>
      <c r="AE32" s="168">
        <f t="shared" si="4"/>
        <v>0.5</v>
      </c>
      <c r="AF32" s="165">
        <f t="shared" si="0"/>
        <v>0.625</v>
      </c>
      <c r="AG32" s="62" t="str">
        <f t="shared" si="6"/>
        <v>INCUMPLIDA</v>
      </c>
      <c r="AH32" s="62" t="b">
        <f t="shared" si="7"/>
        <v>0</v>
      </c>
      <c r="AI32" s="26" t="str">
        <f t="shared" si="8"/>
        <v>INCUMPLIDA</v>
      </c>
      <c r="AJ32" s="176" t="s">
        <v>1044</v>
      </c>
      <c r="AK32" s="166" t="s">
        <v>245</v>
      </c>
      <c r="AL32" s="36" t="str">
        <f t="shared" si="5"/>
        <v>PENDIENTE</v>
      </c>
      <c r="AM32" s="62"/>
      <c r="AN32" s="26"/>
      <c r="AO32" s="166"/>
    </row>
    <row r="33" spans="1:41" s="243" customFormat="1" ht="71.400000000000006" x14ac:dyDescent="0.2">
      <c r="A33" s="153">
        <v>242</v>
      </c>
      <c r="B33" s="248">
        <v>43791</v>
      </c>
      <c r="C33" s="249" t="s">
        <v>157</v>
      </c>
      <c r="D33" s="249" t="s">
        <v>293</v>
      </c>
      <c r="E33" s="248">
        <f t="shared" si="9"/>
        <v>43791</v>
      </c>
      <c r="F33" s="249">
        <v>6</v>
      </c>
      <c r="G33" s="258" t="s">
        <v>310</v>
      </c>
      <c r="H33" s="251" t="s">
        <v>106</v>
      </c>
      <c r="I33" s="263" t="s">
        <v>311</v>
      </c>
      <c r="J33" s="260" t="s">
        <v>319</v>
      </c>
      <c r="K33" s="260">
        <v>2</v>
      </c>
      <c r="L33" s="260" t="s">
        <v>40</v>
      </c>
      <c r="M33" s="254" t="s">
        <v>297</v>
      </c>
      <c r="N33" s="265" t="s">
        <v>312</v>
      </c>
      <c r="O33" s="261">
        <v>0.6</v>
      </c>
      <c r="P33" s="256">
        <v>43791</v>
      </c>
      <c r="Q33" s="262">
        <v>44165</v>
      </c>
      <c r="R33" s="260" t="s">
        <v>309</v>
      </c>
      <c r="S33" s="257" t="s">
        <v>68</v>
      </c>
      <c r="T33" s="257" t="s">
        <v>183</v>
      </c>
      <c r="U33" s="238" t="s">
        <v>99</v>
      </c>
      <c r="V33" s="163">
        <v>44316</v>
      </c>
      <c r="W33" s="224" t="s">
        <v>1043</v>
      </c>
      <c r="X33" s="165">
        <v>0.41670000000000001</v>
      </c>
      <c r="Y33" s="26" t="s">
        <v>242</v>
      </c>
      <c r="Z33" s="26"/>
      <c r="AA33" s="166" t="s">
        <v>245</v>
      </c>
      <c r="AB33" s="167">
        <v>44439</v>
      </c>
      <c r="AC33" s="177" t="s">
        <v>897</v>
      </c>
      <c r="AD33" s="241">
        <v>0.5</v>
      </c>
      <c r="AE33" s="168">
        <f t="shared" si="4"/>
        <v>0.25</v>
      </c>
      <c r="AF33" s="165">
        <f t="shared" si="0"/>
        <v>0.41666666666666669</v>
      </c>
      <c r="AG33" s="62" t="str">
        <f t="shared" si="6"/>
        <v>INCUMPLIDA</v>
      </c>
      <c r="AH33" s="62" t="b">
        <f t="shared" si="7"/>
        <v>0</v>
      </c>
      <c r="AI33" s="26" t="str">
        <f t="shared" si="8"/>
        <v>INCUMPLIDA</v>
      </c>
      <c r="AJ33" s="164" t="s">
        <v>1026</v>
      </c>
      <c r="AK33" s="166" t="s">
        <v>245</v>
      </c>
      <c r="AL33" s="36" t="str">
        <f t="shared" si="5"/>
        <v>PENDIENTE</v>
      </c>
      <c r="AM33" s="62"/>
      <c r="AN33" s="26"/>
      <c r="AO33" s="166"/>
    </row>
    <row r="34" spans="1:41" s="243" customFormat="1" ht="81.599999999999994" x14ac:dyDescent="0.2">
      <c r="A34" s="153">
        <v>247</v>
      </c>
      <c r="B34" s="248">
        <v>43798</v>
      </c>
      <c r="C34" s="249" t="s">
        <v>157</v>
      </c>
      <c r="D34" s="249" t="s">
        <v>323</v>
      </c>
      <c r="E34" s="248">
        <f>B34</f>
        <v>43798</v>
      </c>
      <c r="F34" s="249">
        <v>5</v>
      </c>
      <c r="G34" s="258" t="s">
        <v>325</v>
      </c>
      <c r="H34" s="251" t="s">
        <v>160</v>
      </c>
      <c r="I34" s="263" t="s">
        <v>326</v>
      </c>
      <c r="J34" s="260" t="s">
        <v>327</v>
      </c>
      <c r="K34" s="260">
        <v>1</v>
      </c>
      <c r="L34" s="260" t="s">
        <v>21</v>
      </c>
      <c r="M34" s="254" t="s">
        <v>324</v>
      </c>
      <c r="N34" s="265" t="s">
        <v>328</v>
      </c>
      <c r="O34" s="261">
        <v>1</v>
      </c>
      <c r="P34" s="256">
        <v>43815</v>
      </c>
      <c r="Q34" s="262">
        <v>44083</v>
      </c>
      <c r="R34" s="260" t="s">
        <v>61</v>
      </c>
      <c r="S34" s="257" t="s">
        <v>43</v>
      </c>
      <c r="T34" s="257" t="s">
        <v>207</v>
      </c>
      <c r="U34" s="238" t="s">
        <v>99</v>
      </c>
      <c r="V34" s="163">
        <v>44316</v>
      </c>
      <c r="W34" s="178" t="s">
        <v>1045</v>
      </c>
      <c r="X34" s="165">
        <v>1</v>
      </c>
      <c r="Y34" s="26" t="s">
        <v>243</v>
      </c>
      <c r="Z34" s="26" t="s">
        <v>171</v>
      </c>
      <c r="AA34" s="166" t="s">
        <v>246</v>
      </c>
      <c r="AB34" s="167">
        <v>44439</v>
      </c>
      <c r="AC34" s="266" t="s">
        <v>960</v>
      </c>
      <c r="AD34" s="62">
        <v>2</v>
      </c>
      <c r="AE34" s="168">
        <f t="shared" si="4"/>
        <v>2</v>
      </c>
      <c r="AF34" s="165">
        <f t="shared" si="0"/>
        <v>1</v>
      </c>
      <c r="AG34" s="62" t="str">
        <f t="shared" si="6"/>
        <v>TERMINADA EXTEMPORÁNEA</v>
      </c>
      <c r="AH34" s="62" t="b">
        <f t="shared" si="7"/>
        <v>0</v>
      </c>
      <c r="AI34" s="26" t="str">
        <f t="shared" si="8"/>
        <v>TERMINADA EXTEMPORÁNEA</v>
      </c>
      <c r="AJ34" s="267" t="s">
        <v>1046</v>
      </c>
      <c r="AK34" s="166" t="s">
        <v>246</v>
      </c>
      <c r="AL34" s="36" t="str">
        <f t="shared" si="5"/>
        <v>CUMPLIDA</v>
      </c>
      <c r="AM34" s="62" t="s">
        <v>895</v>
      </c>
      <c r="AN34" s="26" t="s">
        <v>173</v>
      </c>
      <c r="AO34" s="166" t="s">
        <v>955</v>
      </c>
    </row>
    <row r="35" spans="1:41" s="243" customFormat="1" ht="91.8" x14ac:dyDescent="0.2">
      <c r="A35" s="153">
        <v>262</v>
      </c>
      <c r="B35" s="244">
        <v>43889</v>
      </c>
      <c r="C35" s="245" t="s">
        <v>19</v>
      </c>
      <c r="D35" s="245" t="s">
        <v>330</v>
      </c>
      <c r="E35" s="244">
        <v>43892</v>
      </c>
      <c r="F35" s="245" t="s">
        <v>331</v>
      </c>
      <c r="G35" s="268" t="s">
        <v>332</v>
      </c>
      <c r="H35" s="269" t="s">
        <v>333</v>
      </c>
      <c r="I35" s="197" t="s">
        <v>368</v>
      </c>
      <c r="J35" s="194" t="s">
        <v>334</v>
      </c>
      <c r="K35" s="194">
        <v>2</v>
      </c>
      <c r="L35" s="245" t="s">
        <v>119</v>
      </c>
      <c r="M35" s="194" t="s">
        <v>335</v>
      </c>
      <c r="N35" s="194">
        <v>1</v>
      </c>
      <c r="O35" s="270">
        <v>1</v>
      </c>
      <c r="P35" s="244">
        <v>43922</v>
      </c>
      <c r="Q35" s="244">
        <v>44196</v>
      </c>
      <c r="R35" s="194" t="s">
        <v>63</v>
      </c>
      <c r="S35" s="271" t="str">
        <f>IF(H35="","",VLOOKUP(H35,[4]Datos!$A$2:$B$13,2,FALSE))</f>
        <v>Subdirector Financiero</v>
      </c>
      <c r="T35" s="271" t="s">
        <v>178</v>
      </c>
      <c r="U35" s="272" t="s">
        <v>99</v>
      </c>
      <c r="V35" s="163">
        <v>44316</v>
      </c>
      <c r="W35" s="224" t="s">
        <v>1047</v>
      </c>
      <c r="X35" s="273">
        <v>0</v>
      </c>
      <c r="Y35" s="47" t="s">
        <v>242</v>
      </c>
      <c r="Z35" s="28"/>
      <c r="AA35" s="166" t="s">
        <v>244</v>
      </c>
      <c r="AB35" s="167">
        <v>44439</v>
      </c>
      <c r="AC35" s="274" t="s">
        <v>936</v>
      </c>
      <c r="AD35" s="62">
        <v>0.5</v>
      </c>
      <c r="AE35" s="168">
        <f t="shared" si="4"/>
        <v>0.25</v>
      </c>
      <c r="AF35" s="165">
        <f t="shared" si="0"/>
        <v>0.25</v>
      </c>
      <c r="AG35" s="62" t="str">
        <f t="shared" si="6"/>
        <v>INCUMPLIDA</v>
      </c>
      <c r="AH35" s="62" t="b">
        <f t="shared" si="7"/>
        <v>0</v>
      </c>
      <c r="AI35" s="26" t="str">
        <f t="shared" si="8"/>
        <v>INCUMPLIDA</v>
      </c>
      <c r="AJ35" s="224" t="s">
        <v>1048</v>
      </c>
      <c r="AK35" s="166" t="s">
        <v>244</v>
      </c>
      <c r="AL35" s="36" t="str">
        <f t="shared" si="5"/>
        <v>PENDIENTE</v>
      </c>
      <c r="AM35" s="62"/>
      <c r="AN35" s="26"/>
      <c r="AO35" s="166"/>
    </row>
    <row r="36" spans="1:41" s="243" customFormat="1" ht="112.2" x14ac:dyDescent="0.2">
      <c r="A36" s="153">
        <v>264</v>
      </c>
      <c r="B36" s="244">
        <v>43889</v>
      </c>
      <c r="C36" s="245" t="s">
        <v>19</v>
      </c>
      <c r="D36" s="245" t="s">
        <v>330</v>
      </c>
      <c r="E36" s="244">
        <v>43892</v>
      </c>
      <c r="F36" s="245" t="s">
        <v>331</v>
      </c>
      <c r="G36" s="195" t="s">
        <v>337</v>
      </c>
      <c r="H36" s="269" t="s">
        <v>333</v>
      </c>
      <c r="I36" s="197" t="s">
        <v>370</v>
      </c>
      <c r="J36" s="194" t="s">
        <v>336</v>
      </c>
      <c r="K36" s="194">
        <v>3</v>
      </c>
      <c r="L36" s="245" t="s">
        <v>119</v>
      </c>
      <c r="M36" s="194" t="s">
        <v>335</v>
      </c>
      <c r="N36" s="194" t="s">
        <v>369</v>
      </c>
      <c r="O36" s="270">
        <v>1</v>
      </c>
      <c r="P36" s="244">
        <v>43922</v>
      </c>
      <c r="Q36" s="244">
        <v>44196</v>
      </c>
      <c r="R36" s="194" t="s">
        <v>63</v>
      </c>
      <c r="S36" s="271" t="str">
        <f>IF(H36="","",VLOOKUP(H36,[4]Datos!$A$2:$B$13,2,FALSE))</f>
        <v>Subdirector Financiero</v>
      </c>
      <c r="T36" s="271" t="s">
        <v>178</v>
      </c>
      <c r="U36" s="272" t="s">
        <v>99</v>
      </c>
      <c r="V36" s="163">
        <v>44316</v>
      </c>
      <c r="W36" s="224" t="s">
        <v>1049</v>
      </c>
      <c r="X36" s="273">
        <v>1</v>
      </c>
      <c r="Y36" s="47" t="s">
        <v>243</v>
      </c>
      <c r="Z36" s="48" t="s">
        <v>171</v>
      </c>
      <c r="AA36" s="166" t="s">
        <v>244</v>
      </c>
      <c r="AB36" s="167">
        <v>44439</v>
      </c>
      <c r="AC36" s="275" t="s">
        <v>937</v>
      </c>
      <c r="AD36" s="62">
        <v>3</v>
      </c>
      <c r="AE36" s="168">
        <f t="shared" si="4"/>
        <v>1</v>
      </c>
      <c r="AF36" s="165">
        <f t="shared" si="0"/>
        <v>1</v>
      </c>
      <c r="AG36" s="62" t="str">
        <f t="shared" si="6"/>
        <v>TERMINADA EXTEMPORÁNEA</v>
      </c>
      <c r="AH36" s="62" t="b">
        <f t="shared" si="7"/>
        <v>0</v>
      </c>
      <c r="AI36" s="26" t="str">
        <f t="shared" si="8"/>
        <v>TERMINADA EXTEMPORÁNEA</v>
      </c>
      <c r="AJ36" s="224" t="s">
        <v>1050</v>
      </c>
      <c r="AK36" s="166" t="s">
        <v>244</v>
      </c>
      <c r="AL36" s="36" t="str">
        <f t="shared" si="5"/>
        <v>CUMPLIDA</v>
      </c>
      <c r="AM36" s="62"/>
      <c r="AN36" s="26"/>
      <c r="AO36" s="166"/>
    </row>
    <row r="37" spans="1:41" s="243" customFormat="1" ht="81.599999999999994" x14ac:dyDescent="0.2">
      <c r="A37" s="153">
        <v>266</v>
      </c>
      <c r="B37" s="244">
        <v>43889</v>
      </c>
      <c r="C37" s="245" t="s">
        <v>19</v>
      </c>
      <c r="D37" s="245" t="s">
        <v>330</v>
      </c>
      <c r="E37" s="244">
        <v>43892</v>
      </c>
      <c r="F37" s="245" t="s">
        <v>331</v>
      </c>
      <c r="G37" s="276" t="s">
        <v>338</v>
      </c>
      <c r="H37" s="269" t="s">
        <v>333</v>
      </c>
      <c r="I37" s="197" t="s">
        <v>339</v>
      </c>
      <c r="J37" s="194" t="s">
        <v>340</v>
      </c>
      <c r="K37" s="194">
        <v>2</v>
      </c>
      <c r="L37" s="245" t="s">
        <v>119</v>
      </c>
      <c r="M37" s="194" t="s">
        <v>335</v>
      </c>
      <c r="N37" s="194">
        <v>1</v>
      </c>
      <c r="O37" s="270">
        <v>1</v>
      </c>
      <c r="P37" s="244">
        <v>43922</v>
      </c>
      <c r="Q37" s="244">
        <v>44227</v>
      </c>
      <c r="R37" s="194" t="s">
        <v>63</v>
      </c>
      <c r="S37" s="194" t="s">
        <v>341</v>
      </c>
      <c r="T37" s="194" t="s">
        <v>178</v>
      </c>
      <c r="U37" s="272" t="s">
        <v>99</v>
      </c>
      <c r="V37" s="163">
        <v>44316</v>
      </c>
      <c r="W37" s="164" t="s">
        <v>1051</v>
      </c>
      <c r="X37" s="273">
        <v>0</v>
      </c>
      <c r="Y37" s="47" t="s">
        <v>242</v>
      </c>
      <c r="Z37" s="28"/>
      <c r="AA37" s="166" t="s">
        <v>244</v>
      </c>
      <c r="AB37" s="167">
        <v>44439</v>
      </c>
      <c r="AC37" s="274" t="s">
        <v>938</v>
      </c>
      <c r="AD37" s="62">
        <v>0</v>
      </c>
      <c r="AE37" s="168">
        <f t="shared" si="4"/>
        <v>0</v>
      </c>
      <c r="AF37" s="165">
        <f t="shared" si="0"/>
        <v>0</v>
      </c>
      <c r="AG37" s="62" t="str">
        <f t="shared" si="6"/>
        <v>INCUMPLIDA</v>
      </c>
      <c r="AH37" s="62" t="b">
        <f t="shared" si="7"/>
        <v>0</v>
      </c>
      <c r="AI37" s="26" t="str">
        <f t="shared" si="8"/>
        <v>INCUMPLIDA</v>
      </c>
      <c r="AJ37" s="164" t="s">
        <v>1052</v>
      </c>
      <c r="AK37" s="166" t="s">
        <v>244</v>
      </c>
      <c r="AL37" s="36" t="str">
        <f t="shared" si="5"/>
        <v>PENDIENTE</v>
      </c>
      <c r="AM37" s="62"/>
      <c r="AN37" s="26"/>
      <c r="AO37" s="166"/>
    </row>
    <row r="38" spans="1:41" s="243" customFormat="1" ht="51" x14ac:dyDescent="0.2">
      <c r="A38" s="153">
        <v>268</v>
      </c>
      <c r="B38" s="244">
        <v>43889</v>
      </c>
      <c r="C38" s="245" t="s">
        <v>19</v>
      </c>
      <c r="D38" s="245" t="s">
        <v>330</v>
      </c>
      <c r="E38" s="244">
        <v>43892</v>
      </c>
      <c r="F38" s="245" t="s">
        <v>331</v>
      </c>
      <c r="G38" s="276" t="s">
        <v>342</v>
      </c>
      <c r="H38" s="269" t="s">
        <v>333</v>
      </c>
      <c r="I38" s="197" t="s">
        <v>343</v>
      </c>
      <c r="J38" s="194" t="s">
        <v>344</v>
      </c>
      <c r="K38" s="194">
        <v>1</v>
      </c>
      <c r="L38" s="245" t="s">
        <v>119</v>
      </c>
      <c r="M38" s="194" t="s">
        <v>335</v>
      </c>
      <c r="N38" s="194">
        <v>1</v>
      </c>
      <c r="O38" s="277">
        <v>1</v>
      </c>
      <c r="P38" s="244">
        <v>43922</v>
      </c>
      <c r="Q38" s="244">
        <v>44227</v>
      </c>
      <c r="R38" s="194" t="s">
        <v>63</v>
      </c>
      <c r="S38" s="271" t="s">
        <v>341</v>
      </c>
      <c r="T38" s="271" t="s">
        <v>178</v>
      </c>
      <c r="U38" s="272" t="s">
        <v>99</v>
      </c>
      <c r="V38" s="163">
        <v>44316</v>
      </c>
      <c r="W38" s="164" t="s">
        <v>1053</v>
      </c>
      <c r="X38" s="273">
        <v>0</v>
      </c>
      <c r="Y38" s="47" t="s">
        <v>242</v>
      </c>
      <c r="Z38" s="28"/>
      <c r="AA38" s="166" t="s">
        <v>244</v>
      </c>
      <c r="AB38" s="167">
        <v>44439</v>
      </c>
      <c r="AC38" s="275" t="s">
        <v>939</v>
      </c>
      <c r="AD38" s="62">
        <v>0</v>
      </c>
      <c r="AE38" s="168">
        <f t="shared" si="4"/>
        <v>0</v>
      </c>
      <c r="AF38" s="165">
        <f t="shared" si="0"/>
        <v>0</v>
      </c>
      <c r="AG38" s="62" t="str">
        <f t="shared" si="6"/>
        <v>INCUMPLIDA</v>
      </c>
      <c r="AH38" s="62" t="b">
        <f t="shared" si="7"/>
        <v>0</v>
      </c>
      <c r="AI38" s="26" t="str">
        <f t="shared" si="8"/>
        <v>INCUMPLIDA</v>
      </c>
      <c r="AJ38" s="164" t="s">
        <v>1054</v>
      </c>
      <c r="AK38" s="166" t="s">
        <v>244</v>
      </c>
      <c r="AL38" s="36" t="str">
        <f t="shared" si="5"/>
        <v>PENDIENTE</v>
      </c>
      <c r="AM38" s="62"/>
      <c r="AN38" s="26"/>
      <c r="AO38" s="166"/>
    </row>
    <row r="39" spans="1:41" s="243" customFormat="1" ht="51" x14ac:dyDescent="0.2">
      <c r="A39" s="153">
        <v>269</v>
      </c>
      <c r="B39" s="193">
        <v>43889</v>
      </c>
      <c r="C39" s="194" t="s">
        <v>19</v>
      </c>
      <c r="D39" s="245" t="s">
        <v>330</v>
      </c>
      <c r="E39" s="193">
        <v>43892</v>
      </c>
      <c r="F39" s="194" t="s">
        <v>331</v>
      </c>
      <c r="G39" s="278" t="s">
        <v>345</v>
      </c>
      <c r="H39" s="196" t="s">
        <v>359</v>
      </c>
      <c r="I39" s="197" t="s">
        <v>371</v>
      </c>
      <c r="J39" s="194" t="s">
        <v>346</v>
      </c>
      <c r="K39" s="194">
        <v>1</v>
      </c>
      <c r="L39" s="245" t="s">
        <v>119</v>
      </c>
      <c r="M39" s="194" t="s">
        <v>335</v>
      </c>
      <c r="N39" s="194">
        <v>1</v>
      </c>
      <c r="O39" s="277">
        <v>1</v>
      </c>
      <c r="P39" s="244">
        <v>43922</v>
      </c>
      <c r="Q39" s="244">
        <v>44227</v>
      </c>
      <c r="R39" s="194" t="s">
        <v>63</v>
      </c>
      <c r="S39" s="271" t="s">
        <v>341</v>
      </c>
      <c r="T39" s="271" t="s">
        <v>178</v>
      </c>
      <c r="U39" s="272" t="s">
        <v>99</v>
      </c>
      <c r="V39" s="163">
        <v>44316</v>
      </c>
      <c r="W39" s="164" t="s">
        <v>1055</v>
      </c>
      <c r="X39" s="273">
        <v>0</v>
      </c>
      <c r="Y39" s="47" t="s">
        <v>242</v>
      </c>
      <c r="Z39" s="28"/>
      <c r="AA39" s="166" t="s">
        <v>244</v>
      </c>
      <c r="AB39" s="167">
        <v>44439</v>
      </c>
      <c r="AC39" s="275" t="s">
        <v>939</v>
      </c>
      <c r="AD39" s="62">
        <v>0</v>
      </c>
      <c r="AE39" s="168">
        <f t="shared" si="4"/>
        <v>0</v>
      </c>
      <c r="AF39" s="165">
        <f t="shared" si="0"/>
        <v>0</v>
      </c>
      <c r="AG39" s="62" t="str">
        <f t="shared" si="6"/>
        <v>INCUMPLIDA</v>
      </c>
      <c r="AH39" s="62" t="b">
        <f t="shared" si="7"/>
        <v>0</v>
      </c>
      <c r="AI39" s="26" t="str">
        <f t="shared" si="8"/>
        <v>INCUMPLIDA</v>
      </c>
      <c r="AJ39" s="164" t="s">
        <v>1056</v>
      </c>
      <c r="AK39" s="166" t="s">
        <v>244</v>
      </c>
      <c r="AL39" s="36" t="str">
        <f t="shared" si="5"/>
        <v>PENDIENTE</v>
      </c>
      <c r="AM39" s="62"/>
      <c r="AN39" s="26"/>
      <c r="AO39" s="166"/>
    </row>
    <row r="40" spans="1:41" s="243" customFormat="1" ht="112.2" x14ac:dyDescent="0.2">
      <c r="A40" s="153">
        <v>271</v>
      </c>
      <c r="B40" s="244">
        <v>43889</v>
      </c>
      <c r="C40" s="245" t="s">
        <v>19</v>
      </c>
      <c r="D40" s="245" t="s">
        <v>330</v>
      </c>
      <c r="E40" s="244">
        <v>43892</v>
      </c>
      <c r="F40" s="245" t="s">
        <v>331</v>
      </c>
      <c r="G40" s="279" t="s">
        <v>347</v>
      </c>
      <c r="H40" s="269" t="s">
        <v>333</v>
      </c>
      <c r="I40" s="197" t="s">
        <v>348</v>
      </c>
      <c r="J40" s="194" t="s">
        <v>349</v>
      </c>
      <c r="K40" s="194">
        <v>1</v>
      </c>
      <c r="L40" s="245" t="s">
        <v>119</v>
      </c>
      <c r="M40" s="194" t="s">
        <v>335</v>
      </c>
      <c r="N40" s="194">
        <v>1</v>
      </c>
      <c r="O40" s="270">
        <v>1</v>
      </c>
      <c r="P40" s="244">
        <v>43922</v>
      </c>
      <c r="Q40" s="244">
        <v>44196</v>
      </c>
      <c r="R40" s="194" t="s">
        <v>63</v>
      </c>
      <c r="S40" s="271" t="s">
        <v>341</v>
      </c>
      <c r="T40" s="271" t="s">
        <v>178</v>
      </c>
      <c r="U40" s="272" t="s">
        <v>99</v>
      </c>
      <c r="V40" s="163">
        <v>44316</v>
      </c>
      <c r="W40" s="224" t="s">
        <v>1057</v>
      </c>
      <c r="X40" s="273">
        <v>0.5</v>
      </c>
      <c r="Y40" s="47" t="s">
        <v>242</v>
      </c>
      <c r="Z40" s="28"/>
      <c r="AA40" s="166" t="s">
        <v>244</v>
      </c>
      <c r="AB40" s="167">
        <v>44439</v>
      </c>
      <c r="AC40" s="164" t="s">
        <v>940</v>
      </c>
      <c r="AD40" s="62">
        <v>0.5</v>
      </c>
      <c r="AE40" s="168">
        <f t="shared" si="4"/>
        <v>0.5</v>
      </c>
      <c r="AF40" s="165">
        <f t="shared" si="0"/>
        <v>0.5</v>
      </c>
      <c r="AG40" s="62" t="str">
        <f t="shared" si="6"/>
        <v>INCUMPLIDA</v>
      </c>
      <c r="AH40" s="62" t="b">
        <f t="shared" si="7"/>
        <v>0</v>
      </c>
      <c r="AI40" s="26" t="str">
        <f t="shared" si="8"/>
        <v>INCUMPLIDA</v>
      </c>
      <c r="AJ40" s="224" t="s">
        <v>1058</v>
      </c>
      <c r="AK40" s="166" t="s">
        <v>244</v>
      </c>
      <c r="AL40" s="36" t="str">
        <f t="shared" si="5"/>
        <v>PENDIENTE</v>
      </c>
      <c r="AM40" s="62"/>
      <c r="AN40" s="26"/>
      <c r="AO40" s="166"/>
    </row>
    <row r="41" spans="1:41" s="243" customFormat="1" ht="142.80000000000001" x14ac:dyDescent="0.2">
      <c r="A41" s="153">
        <v>273</v>
      </c>
      <c r="B41" s="244">
        <v>43889</v>
      </c>
      <c r="C41" s="245" t="s">
        <v>19</v>
      </c>
      <c r="D41" s="245" t="s">
        <v>330</v>
      </c>
      <c r="E41" s="244">
        <v>43892</v>
      </c>
      <c r="F41" s="245" t="s">
        <v>331</v>
      </c>
      <c r="G41" s="276" t="s">
        <v>350</v>
      </c>
      <c r="H41" s="269" t="s">
        <v>333</v>
      </c>
      <c r="I41" s="197" t="s">
        <v>351</v>
      </c>
      <c r="J41" s="194" t="s">
        <v>352</v>
      </c>
      <c r="K41" s="194">
        <v>1</v>
      </c>
      <c r="L41" s="245" t="s">
        <v>119</v>
      </c>
      <c r="M41" s="194" t="s">
        <v>335</v>
      </c>
      <c r="N41" s="194" t="s">
        <v>372</v>
      </c>
      <c r="O41" s="270">
        <v>1</v>
      </c>
      <c r="P41" s="244">
        <v>43922</v>
      </c>
      <c r="Q41" s="244">
        <v>44196</v>
      </c>
      <c r="R41" s="194" t="s">
        <v>63</v>
      </c>
      <c r="S41" s="271" t="s">
        <v>341</v>
      </c>
      <c r="T41" s="271" t="s">
        <v>178</v>
      </c>
      <c r="U41" s="272" t="s">
        <v>99</v>
      </c>
      <c r="V41" s="163">
        <v>44316</v>
      </c>
      <c r="W41" s="224" t="s">
        <v>1059</v>
      </c>
      <c r="X41" s="273">
        <v>0</v>
      </c>
      <c r="Y41" s="47" t="s">
        <v>242</v>
      </c>
      <c r="Z41" s="28"/>
      <c r="AA41" s="166" t="s">
        <v>244</v>
      </c>
      <c r="AB41" s="167">
        <v>44439</v>
      </c>
      <c r="AC41" s="275" t="s">
        <v>939</v>
      </c>
      <c r="AD41" s="62">
        <v>0</v>
      </c>
      <c r="AE41" s="168">
        <f t="shared" si="4"/>
        <v>0</v>
      </c>
      <c r="AF41" s="165">
        <f t="shared" si="0"/>
        <v>0</v>
      </c>
      <c r="AG41" s="62" t="str">
        <f t="shared" si="6"/>
        <v>INCUMPLIDA</v>
      </c>
      <c r="AH41" s="62" t="b">
        <f t="shared" si="7"/>
        <v>0</v>
      </c>
      <c r="AI41" s="26" t="str">
        <f t="shared" si="8"/>
        <v>INCUMPLIDA</v>
      </c>
      <c r="AJ41" s="224" t="s">
        <v>1060</v>
      </c>
      <c r="AK41" s="166" t="s">
        <v>244</v>
      </c>
      <c r="AL41" s="36" t="str">
        <f t="shared" si="5"/>
        <v>PENDIENTE</v>
      </c>
      <c r="AM41" s="62"/>
      <c r="AN41" s="26"/>
      <c r="AO41" s="166"/>
    </row>
    <row r="42" spans="1:41" s="243" customFormat="1" ht="98.25" customHeight="1" x14ac:dyDescent="0.2">
      <c r="A42" s="153">
        <v>274</v>
      </c>
      <c r="B42" s="244">
        <v>43889</v>
      </c>
      <c r="C42" s="245" t="s">
        <v>19</v>
      </c>
      <c r="D42" s="245" t="s">
        <v>330</v>
      </c>
      <c r="E42" s="244">
        <v>43892</v>
      </c>
      <c r="F42" s="245" t="s">
        <v>331</v>
      </c>
      <c r="G42" s="276" t="s">
        <v>353</v>
      </c>
      <c r="H42" s="196" t="s">
        <v>354</v>
      </c>
      <c r="I42" s="197" t="s">
        <v>355</v>
      </c>
      <c r="J42" s="194" t="s">
        <v>356</v>
      </c>
      <c r="K42" s="194">
        <v>1</v>
      </c>
      <c r="L42" s="245" t="s">
        <v>22</v>
      </c>
      <c r="M42" s="194" t="s">
        <v>357</v>
      </c>
      <c r="N42" s="213">
        <v>1</v>
      </c>
      <c r="O42" s="277">
        <v>1</v>
      </c>
      <c r="P42" s="244">
        <v>43922</v>
      </c>
      <c r="Q42" s="244">
        <v>44180</v>
      </c>
      <c r="R42" s="194" t="s">
        <v>33</v>
      </c>
      <c r="S42" s="271" t="s">
        <v>358</v>
      </c>
      <c r="T42" s="271" t="s">
        <v>358</v>
      </c>
      <c r="U42" s="272" t="s">
        <v>99</v>
      </c>
      <c r="V42" s="163">
        <v>44316</v>
      </c>
      <c r="W42" s="164" t="s">
        <v>1061</v>
      </c>
      <c r="X42" s="273">
        <v>1</v>
      </c>
      <c r="Y42" s="47" t="s">
        <v>243</v>
      </c>
      <c r="Z42" s="48" t="s">
        <v>171</v>
      </c>
      <c r="AA42" s="239" t="s">
        <v>732</v>
      </c>
      <c r="AB42" s="167">
        <v>44439</v>
      </c>
      <c r="AC42" s="240" t="s">
        <v>907</v>
      </c>
      <c r="AD42" s="62">
        <v>1</v>
      </c>
      <c r="AE42" s="168">
        <f t="shared" si="4"/>
        <v>1</v>
      </c>
      <c r="AF42" s="165">
        <f t="shared" ref="AF42:AF73" si="10">IF(OR(O42="",AE42=""),"",IF(OR(O42=0,AE42=0),0,IF(AE42*100%/O42&gt;100%,100%,(AE42*100%)/O42)))</f>
        <v>1</v>
      </c>
      <c r="AG42" s="62" t="str">
        <f t="shared" si="6"/>
        <v>TERMINADA EXTEMPORÁNEA</v>
      </c>
      <c r="AH42" s="62" t="b">
        <f t="shared" si="7"/>
        <v>0</v>
      </c>
      <c r="AI42" s="26" t="str">
        <f t="shared" si="8"/>
        <v>TERMINADA EXTEMPORÁNEA</v>
      </c>
      <c r="AJ42" s="242" t="s">
        <v>1062</v>
      </c>
      <c r="AK42" s="239" t="s">
        <v>732</v>
      </c>
      <c r="AL42" s="36" t="str">
        <f t="shared" si="5"/>
        <v>CUMPLIDA</v>
      </c>
      <c r="AM42" s="241"/>
      <c r="AN42" s="26" t="s">
        <v>173</v>
      </c>
      <c r="AO42" s="239"/>
    </row>
    <row r="43" spans="1:41" s="243" customFormat="1" ht="183.6" x14ac:dyDescent="0.2">
      <c r="A43" s="153">
        <v>276</v>
      </c>
      <c r="B43" s="244">
        <v>43917</v>
      </c>
      <c r="C43" s="245" t="s">
        <v>19</v>
      </c>
      <c r="D43" s="245" t="s">
        <v>373</v>
      </c>
      <c r="E43" s="244">
        <v>43917</v>
      </c>
      <c r="F43" s="245" t="s">
        <v>361</v>
      </c>
      <c r="G43" s="279" t="s">
        <v>374</v>
      </c>
      <c r="H43" s="269" t="s">
        <v>77</v>
      </c>
      <c r="I43" s="280" t="s">
        <v>362</v>
      </c>
      <c r="J43" s="245" t="s">
        <v>363</v>
      </c>
      <c r="K43" s="245">
        <v>2</v>
      </c>
      <c r="L43" s="245" t="s">
        <v>119</v>
      </c>
      <c r="M43" s="245" t="s">
        <v>364</v>
      </c>
      <c r="N43" s="245">
        <v>1</v>
      </c>
      <c r="O43" s="277">
        <v>1</v>
      </c>
      <c r="P43" s="244">
        <v>43953</v>
      </c>
      <c r="Q43" s="244">
        <v>44196</v>
      </c>
      <c r="R43" s="245" t="s">
        <v>367</v>
      </c>
      <c r="S43" s="271" t="s">
        <v>366</v>
      </c>
      <c r="T43" s="271" t="s">
        <v>365</v>
      </c>
      <c r="U43" s="272" t="s">
        <v>99</v>
      </c>
      <c r="V43" s="163">
        <v>44316</v>
      </c>
      <c r="W43" s="178" t="s">
        <v>1063</v>
      </c>
      <c r="X43" s="273">
        <v>0.5</v>
      </c>
      <c r="Y43" s="47" t="s">
        <v>242</v>
      </c>
      <c r="Z43" s="28"/>
      <c r="AA43" s="166" t="s">
        <v>246</v>
      </c>
      <c r="AB43" s="167">
        <v>44439</v>
      </c>
      <c r="AC43" s="266" t="s">
        <v>1064</v>
      </c>
      <c r="AD43" s="62">
        <v>2</v>
      </c>
      <c r="AE43" s="168">
        <f t="shared" si="4"/>
        <v>1</v>
      </c>
      <c r="AF43" s="165">
        <f t="shared" si="10"/>
        <v>1</v>
      </c>
      <c r="AG43" s="62" t="str">
        <f t="shared" si="6"/>
        <v>TERMINADA EXTEMPORÁNEA</v>
      </c>
      <c r="AH43" s="62" t="b">
        <f t="shared" si="7"/>
        <v>0</v>
      </c>
      <c r="AI43" s="26" t="str">
        <f t="shared" si="8"/>
        <v>TERMINADA EXTEMPORÁNEA</v>
      </c>
      <c r="AJ43" s="281" t="s">
        <v>1065</v>
      </c>
      <c r="AK43" s="166" t="s">
        <v>246</v>
      </c>
      <c r="AL43" s="36" t="str">
        <f t="shared" si="5"/>
        <v>CUMPLIDA</v>
      </c>
      <c r="AM43" s="62" t="s">
        <v>895</v>
      </c>
      <c r="AN43" s="26" t="s">
        <v>173</v>
      </c>
      <c r="AO43" s="166" t="s">
        <v>955</v>
      </c>
    </row>
    <row r="44" spans="1:41" s="243" customFormat="1" ht="285.60000000000002" x14ac:dyDescent="0.2">
      <c r="A44" s="153">
        <v>282</v>
      </c>
      <c r="B44" s="244">
        <v>43987</v>
      </c>
      <c r="C44" s="245" t="s">
        <v>19</v>
      </c>
      <c r="D44" s="245" t="s">
        <v>499</v>
      </c>
      <c r="E44" s="244">
        <v>43987</v>
      </c>
      <c r="F44" s="245">
        <v>2</v>
      </c>
      <c r="G44" s="276" t="s">
        <v>376</v>
      </c>
      <c r="H44" s="269" t="s">
        <v>73</v>
      </c>
      <c r="I44" s="197" t="s">
        <v>1066</v>
      </c>
      <c r="J44" s="194" t="s">
        <v>377</v>
      </c>
      <c r="K44" s="282">
        <v>1</v>
      </c>
      <c r="L44" s="245" t="s">
        <v>119</v>
      </c>
      <c r="M44" s="194" t="s">
        <v>378</v>
      </c>
      <c r="N44" s="194" t="s">
        <v>379</v>
      </c>
      <c r="O44" s="277">
        <v>1</v>
      </c>
      <c r="P44" s="283">
        <v>44013</v>
      </c>
      <c r="Q44" s="283">
        <v>44408</v>
      </c>
      <c r="R44" s="194" t="s">
        <v>54</v>
      </c>
      <c r="S44" s="271" t="str">
        <f>IF(H44="","",VLOOKUP(H44,[5]Datos!$A$2:$B$13,2,FALSE))</f>
        <v>Gerente General</v>
      </c>
      <c r="T44" s="271" t="s">
        <v>375</v>
      </c>
      <c r="U44" s="284" t="s">
        <v>222</v>
      </c>
      <c r="V44" s="163">
        <v>44316</v>
      </c>
      <c r="W44" s="178" t="s">
        <v>1067</v>
      </c>
      <c r="X44" s="273">
        <v>0</v>
      </c>
      <c r="Y44" s="47" t="s">
        <v>241</v>
      </c>
      <c r="Z44" s="28"/>
      <c r="AA44" s="166" t="s">
        <v>732</v>
      </c>
      <c r="AB44" s="167">
        <v>44439</v>
      </c>
      <c r="AC44" s="285" t="s">
        <v>908</v>
      </c>
      <c r="AD44" s="62">
        <v>1</v>
      </c>
      <c r="AE44" s="168">
        <f t="shared" si="4"/>
        <v>1</v>
      </c>
      <c r="AF44" s="165">
        <f t="shared" si="10"/>
        <v>1</v>
      </c>
      <c r="AG44" s="62" t="str">
        <f t="shared" si="6"/>
        <v>TERMINADA EXTEMPORÁNEA</v>
      </c>
      <c r="AH44" s="62" t="b">
        <f t="shared" si="7"/>
        <v>0</v>
      </c>
      <c r="AI44" s="26" t="str">
        <f t="shared" si="8"/>
        <v>TERMINADA EXTEMPORÁNEA</v>
      </c>
      <c r="AJ44" s="178" t="s">
        <v>1068</v>
      </c>
      <c r="AK44" s="166" t="s">
        <v>732</v>
      </c>
      <c r="AL44" s="36" t="str">
        <f t="shared" si="5"/>
        <v>CUMPLIDA</v>
      </c>
      <c r="AM44" s="62"/>
      <c r="AN44" s="26" t="s">
        <v>173</v>
      </c>
      <c r="AO44" s="166"/>
    </row>
    <row r="45" spans="1:41" s="243" customFormat="1" ht="224.4" x14ac:dyDescent="0.2">
      <c r="A45" s="153">
        <v>290</v>
      </c>
      <c r="B45" s="248">
        <v>44039</v>
      </c>
      <c r="C45" s="249" t="s">
        <v>19</v>
      </c>
      <c r="D45" s="249" t="s">
        <v>380</v>
      </c>
      <c r="E45" s="248">
        <v>44039</v>
      </c>
      <c r="F45" s="249" t="s">
        <v>381</v>
      </c>
      <c r="G45" s="250" t="s">
        <v>1069</v>
      </c>
      <c r="H45" s="251" t="s">
        <v>77</v>
      </c>
      <c r="I45" s="286" t="s">
        <v>382</v>
      </c>
      <c r="J45" s="249" t="s">
        <v>1070</v>
      </c>
      <c r="K45" s="257">
        <v>1</v>
      </c>
      <c r="L45" s="257" t="s">
        <v>21</v>
      </c>
      <c r="M45" s="249" t="s">
        <v>383</v>
      </c>
      <c r="N45" s="249" t="s">
        <v>384</v>
      </c>
      <c r="O45" s="287">
        <v>1</v>
      </c>
      <c r="P45" s="248">
        <v>44075</v>
      </c>
      <c r="Q45" s="288">
        <v>44561</v>
      </c>
      <c r="R45" s="249" t="s">
        <v>31</v>
      </c>
      <c r="S45" s="249" t="s">
        <v>68</v>
      </c>
      <c r="T45" s="257" t="s">
        <v>182</v>
      </c>
      <c r="U45" s="284" t="s">
        <v>222</v>
      </c>
      <c r="V45" s="163">
        <v>44316</v>
      </c>
      <c r="W45" s="178" t="s">
        <v>1071</v>
      </c>
      <c r="X45" s="273">
        <v>0.5</v>
      </c>
      <c r="Y45" s="47" t="s">
        <v>239</v>
      </c>
      <c r="Z45" s="28"/>
      <c r="AA45" s="166" t="s">
        <v>246</v>
      </c>
      <c r="AB45" s="167">
        <v>44439</v>
      </c>
      <c r="AC45" s="289" t="s">
        <v>928</v>
      </c>
      <c r="AD45" s="62">
        <v>0.5</v>
      </c>
      <c r="AE45" s="168">
        <f t="shared" si="4"/>
        <v>0.5</v>
      </c>
      <c r="AF45" s="165">
        <f t="shared" si="10"/>
        <v>0.5</v>
      </c>
      <c r="AG45" s="62" t="b">
        <f t="shared" si="6"/>
        <v>0</v>
      </c>
      <c r="AH45" s="62" t="str">
        <f t="shared" si="7"/>
        <v>EN PROCESO</v>
      </c>
      <c r="AI45" s="26" t="str">
        <f t="shared" si="8"/>
        <v>EN PROCESO</v>
      </c>
      <c r="AJ45" s="290" t="s">
        <v>1072</v>
      </c>
      <c r="AK45" s="166" t="s">
        <v>246</v>
      </c>
      <c r="AL45" s="36" t="str">
        <f t="shared" si="5"/>
        <v>PENDIENTE</v>
      </c>
      <c r="AM45" s="62"/>
      <c r="AN45" s="26"/>
      <c r="AO45" s="166"/>
    </row>
    <row r="46" spans="1:41" s="243" customFormat="1" ht="163.19999999999999" x14ac:dyDescent="0.2">
      <c r="A46" s="153">
        <v>291</v>
      </c>
      <c r="B46" s="248">
        <v>44039</v>
      </c>
      <c r="C46" s="249" t="s">
        <v>19</v>
      </c>
      <c r="D46" s="249" t="s">
        <v>380</v>
      </c>
      <c r="E46" s="248">
        <v>44039</v>
      </c>
      <c r="F46" s="249" t="s">
        <v>385</v>
      </c>
      <c r="G46" s="250" t="s">
        <v>1073</v>
      </c>
      <c r="H46" s="251" t="s">
        <v>77</v>
      </c>
      <c r="I46" s="263" t="s">
        <v>386</v>
      </c>
      <c r="J46" s="260" t="s">
        <v>387</v>
      </c>
      <c r="K46" s="260">
        <v>5</v>
      </c>
      <c r="L46" s="257" t="s">
        <v>21</v>
      </c>
      <c r="M46" s="260" t="s">
        <v>388</v>
      </c>
      <c r="N46" s="260" t="s">
        <v>389</v>
      </c>
      <c r="O46" s="287">
        <v>1</v>
      </c>
      <c r="P46" s="248">
        <v>44075</v>
      </c>
      <c r="Q46" s="288">
        <v>44561</v>
      </c>
      <c r="R46" s="291" t="s">
        <v>31</v>
      </c>
      <c r="S46" s="249" t="s">
        <v>68</v>
      </c>
      <c r="T46" s="257" t="s">
        <v>182</v>
      </c>
      <c r="U46" s="284" t="s">
        <v>222</v>
      </c>
      <c r="V46" s="163">
        <v>44316</v>
      </c>
      <c r="W46" s="178" t="s">
        <v>1074</v>
      </c>
      <c r="X46" s="273">
        <v>0.6</v>
      </c>
      <c r="Y46" s="47" t="s">
        <v>239</v>
      </c>
      <c r="Z46" s="28"/>
      <c r="AA46" s="166" t="s">
        <v>246</v>
      </c>
      <c r="AB46" s="167">
        <v>44439</v>
      </c>
      <c r="AC46" s="289" t="s">
        <v>961</v>
      </c>
      <c r="AD46" s="62">
        <v>5</v>
      </c>
      <c r="AE46" s="168">
        <f t="shared" si="4"/>
        <v>1</v>
      </c>
      <c r="AF46" s="165">
        <f t="shared" si="10"/>
        <v>1</v>
      </c>
      <c r="AG46" s="62" t="b">
        <f t="shared" si="6"/>
        <v>0</v>
      </c>
      <c r="AH46" s="62" t="str">
        <f t="shared" si="7"/>
        <v>TERMINADA</v>
      </c>
      <c r="AI46" s="26" t="str">
        <f t="shared" si="8"/>
        <v>TERMINADA</v>
      </c>
      <c r="AJ46" s="290" t="s">
        <v>1075</v>
      </c>
      <c r="AK46" s="166" t="s">
        <v>246</v>
      </c>
      <c r="AL46" s="36" t="str">
        <f t="shared" si="5"/>
        <v>CUMPLIDA</v>
      </c>
      <c r="AM46" s="62" t="s">
        <v>895</v>
      </c>
      <c r="AN46" s="26" t="s">
        <v>173</v>
      </c>
      <c r="AO46" s="166" t="s">
        <v>955</v>
      </c>
    </row>
    <row r="47" spans="1:41" s="243" customFormat="1" ht="336.6" x14ac:dyDescent="0.2">
      <c r="A47" s="153">
        <v>292</v>
      </c>
      <c r="B47" s="248">
        <v>44039</v>
      </c>
      <c r="C47" s="249" t="s">
        <v>19</v>
      </c>
      <c r="D47" s="249" t="s">
        <v>380</v>
      </c>
      <c r="E47" s="248">
        <v>44039</v>
      </c>
      <c r="F47" s="249" t="s">
        <v>390</v>
      </c>
      <c r="G47" s="258" t="s">
        <v>1076</v>
      </c>
      <c r="H47" s="251" t="s">
        <v>391</v>
      </c>
      <c r="I47" s="263" t="s">
        <v>392</v>
      </c>
      <c r="J47" s="260" t="s">
        <v>393</v>
      </c>
      <c r="K47" s="260">
        <v>4</v>
      </c>
      <c r="L47" s="249" t="s">
        <v>21</v>
      </c>
      <c r="M47" s="291" t="s">
        <v>394</v>
      </c>
      <c r="N47" s="291" t="s">
        <v>395</v>
      </c>
      <c r="O47" s="287">
        <v>1</v>
      </c>
      <c r="P47" s="248">
        <v>44067</v>
      </c>
      <c r="Q47" s="288">
        <v>44432</v>
      </c>
      <c r="R47" s="291" t="s">
        <v>396</v>
      </c>
      <c r="S47" s="249" t="s">
        <v>397</v>
      </c>
      <c r="T47" s="249" t="s">
        <v>398</v>
      </c>
      <c r="U47" s="284" t="s">
        <v>222</v>
      </c>
      <c r="V47" s="163">
        <v>44316</v>
      </c>
      <c r="W47" s="176" t="s">
        <v>1077</v>
      </c>
      <c r="X47" s="273">
        <v>0.5</v>
      </c>
      <c r="Y47" s="47" t="s">
        <v>239</v>
      </c>
      <c r="Z47" s="28"/>
      <c r="AA47" s="166" t="s">
        <v>734</v>
      </c>
      <c r="AB47" s="167">
        <v>44439</v>
      </c>
      <c r="AC47" s="240" t="s">
        <v>1078</v>
      </c>
      <c r="AD47" s="62">
        <v>3</v>
      </c>
      <c r="AE47" s="168">
        <f t="shared" si="4"/>
        <v>0.75</v>
      </c>
      <c r="AF47" s="165">
        <f t="shared" si="10"/>
        <v>0.75</v>
      </c>
      <c r="AG47" s="62" t="str">
        <f t="shared" si="6"/>
        <v>INCUMPLIDA</v>
      </c>
      <c r="AH47" s="62" t="b">
        <f t="shared" si="7"/>
        <v>0</v>
      </c>
      <c r="AI47" s="26" t="str">
        <f t="shared" si="8"/>
        <v>INCUMPLIDA</v>
      </c>
      <c r="AJ47" s="176" t="s">
        <v>1079</v>
      </c>
      <c r="AK47" s="166" t="s">
        <v>734</v>
      </c>
      <c r="AL47" s="36" t="str">
        <f t="shared" si="5"/>
        <v>PENDIENTE</v>
      </c>
      <c r="AM47" s="62"/>
      <c r="AN47" s="26"/>
      <c r="AO47" s="166"/>
    </row>
    <row r="48" spans="1:41" s="243" customFormat="1" ht="122.4" x14ac:dyDescent="0.2">
      <c r="A48" s="153">
        <v>294</v>
      </c>
      <c r="B48" s="248">
        <v>44039</v>
      </c>
      <c r="C48" s="249" t="s">
        <v>19</v>
      </c>
      <c r="D48" s="249" t="s">
        <v>380</v>
      </c>
      <c r="E48" s="248">
        <v>44039</v>
      </c>
      <c r="F48" s="249" t="s">
        <v>399</v>
      </c>
      <c r="G48" s="258" t="s">
        <v>400</v>
      </c>
      <c r="H48" s="251" t="s">
        <v>77</v>
      </c>
      <c r="I48" s="263" t="s">
        <v>401</v>
      </c>
      <c r="J48" s="260" t="s">
        <v>402</v>
      </c>
      <c r="K48" s="291">
        <v>1</v>
      </c>
      <c r="L48" s="257" t="s">
        <v>21</v>
      </c>
      <c r="M48" s="291" t="s">
        <v>403</v>
      </c>
      <c r="N48" s="291" t="s">
        <v>404</v>
      </c>
      <c r="O48" s="287">
        <v>1</v>
      </c>
      <c r="P48" s="248">
        <v>44075</v>
      </c>
      <c r="Q48" s="288">
        <v>44561</v>
      </c>
      <c r="R48" s="291" t="s">
        <v>31</v>
      </c>
      <c r="S48" s="249" t="s">
        <v>68</v>
      </c>
      <c r="T48" s="249" t="s">
        <v>182</v>
      </c>
      <c r="U48" s="284" t="s">
        <v>222</v>
      </c>
      <c r="V48" s="163">
        <v>44316</v>
      </c>
      <c r="W48" s="178" t="s">
        <v>1080</v>
      </c>
      <c r="X48" s="273">
        <v>0.5</v>
      </c>
      <c r="Y48" s="47" t="s">
        <v>239</v>
      </c>
      <c r="Z48" s="28"/>
      <c r="AA48" s="166" t="s">
        <v>246</v>
      </c>
      <c r="AB48" s="167">
        <v>44439</v>
      </c>
      <c r="AC48" s="289" t="s">
        <v>962</v>
      </c>
      <c r="AD48" s="62">
        <v>0.5</v>
      </c>
      <c r="AE48" s="168">
        <f t="shared" si="4"/>
        <v>0.5</v>
      </c>
      <c r="AF48" s="165">
        <f t="shared" si="10"/>
        <v>0.5</v>
      </c>
      <c r="AG48" s="62" t="b">
        <f t="shared" si="6"/>
        <v>0</v>
      </c>
      <c r="AH48" s="62" t="str">
        <f t="shared" si="7"/>
        <v>EN PROCESO</v>
      </c>
      <c r="AI48" s="26" t="str">
        <f t="shared" si="8"/>
        <v>EN PROCESO</v>
      </c>
      <c r="AJ48" s="290" t="s">
        <v>1081</v>
      </c>
      <c r="AK48" s="166" t="s">
        <v>246</v>
      </c>
      <c r="AL48" s="36" t="str">
        <f t="shared" si="5"/>
        <v>PENDIENTE</v>
      </c>
      <c r="AM48" s="62"/>
      <c r="AN48" s="26"/>
      <c r="AO48" s="166"/>
    </row>
    <row r="49" spans="1:41" s="243" customFormat="1" ht="112.2" x14ac:dyDescent="0.2">
      <c r="A49" s="153">
        <v>295</v>
      </c>
      <c r="B49" s="248">
        <v>44039</v>
      </c>
      <c r="C49" s="249" t="s">
        <v>19</v>
      </c>
      <c r="D49" s="249" t="s">
        <v>380</v>
      </c>
      <c r="E49" s="248">
        <v>44039</v>
      </c>
      <c r="F49" s="249" t="s">
        <v>405</v>
      </c>
      <c r="G49" s="258" t="s">
        <v>406</v>
      </c>
      <c r="H49" s="251" t="s">
        <v>77</v>
      </c>
      <c r="I49" s="263" t="s">
        <v>407</v>
      </c>
      <c r="J49" s="260" t="s">
        <v>408</v>
      </c>
      <c r="K49" s="260">
        <v>1</v>
      </c>
      <c r="L49" s="257" t="s">
        <v>21</v>
      </c>
      <c r="M49" s="291" t="s">
        <v>409</v>
      </c>
      <c r="N49" s="291" t="s">
        <v>410</v>
      </c>
      <c r="O49" s="292">
        <v>1</v>
      </c>
      <c r="P49" s="248">
        <v>44075</v>
      </c>
      <c r="Q49" s="288">
        <v>44561</v>
      </c>
      <c r="R49" s="260" t="s">
        <v>31</v>
      </c>
      <c r="S49" s="249" t="s">
        <v>68</v>
      </c>
      <c r="T49" s="249" t="s">
        <v>182</v>
      </c>
      <c r="U49" s="284" t="s">
        <v>222</v>
      </c>
      <c r="V49" s="163">
        <v>44316</v>
      </c>
      <c r="W49" s="293" t="s">
        <v>1082</v>
      </c>
      <c r="X49" s="273">
        <v>1</v>
      </c>
      <c r="Y49" s="47" t="s">
        <v>240</v>
      </c>
      <c r="Z49" s="48" t="s">
        <v>171</v>
      </c>
      <c r="AA49" s="166" t="s">
        <v>246</v>
      </c>
      <c r="AB49" s="167">
        <v>44439</v>
      </c>
      <c r="AC49" s="294" t="s">
        <v>929</v>
      </c>
      <c r="AD49" s="62">
        <v>1</v>
      </c>
      <c r="AE49" s="168">
        <f t="shared" si="4"/>
        <v>1</v>
      </c>
      <c r="AF49" s="165">
        <f t="shared" si="10"/>
        <v>1</v>
      </c>
      <c r="AG49" s="62" t="b">
        <f t="shared" si="6"/>
        <v>0</v>
      </c>
      <c r="AH49" s="62" t="str">
        <f t="shared" si="7"/>
        <v>TERMINADA</v>
      </c>
      <c r="AI49" s="26" t="str">
        <f t="shared" si="8"/>
        <v>TERMINADA</v>
      </c>
      <c r="AJ49" s="290" t="s">
        <v>1083</v>
      </c>
      <c r="AK49" s="166" t="s">
        <v>246</v>
      </c>
      <c r="AL49" s="36" t="str">
        <f t="shared" si="5"/>
        <v>CUMPLIDA</v>
      </c>
      <c r="AM49" s="62" t="s">
        <v>963</v>
      </c>
      <c r="AN49" s="26" t="s">
        <v>171</v>
      </c>
      <c r="AO49" s="166" t="s">
        <v>955</v>
      </c>
    </row>
    <row r="50" spans="1:41" s="243" customFormat="1" ht="346.8" x14ac:dyDescent="0.2">
      <c r="A50" s="153">
        <v>296</v>
      </c>
      <c r="B50" s="248">
        <v>44039</v>
      </c>
      <c r="C50" s="249" t="s">
        <v>19</v>
      </c>
      <c r="D50" s="249" t="s">
        <v>380</v>
      </c>
      <c r="E50" s="248">
        <v>44039</v>
      </c>
      <c r="F50" s="249" t="s">
        <v>411</v>
      </c>
      <c r="G50" s="203" t="s">
        <v>1084</v>
      </c>
      <c r="H50" s="251" t="s">
        <v>412</v>
      </c>
      <c r="I50" s="263" t="s">
        <v>413</v>
      </c>
      <c r="J50" s="295" t="s">
        <v>414</v>
      </c>
      <c r="K50" s="260">
        <v>7</v>
      </c>
      <c r="L50" s="257" t="s">
        <v>21</v>
      </c>
      <c r="M50" s="260" t="s">
        <v>415</v>
      </c>
      <c r="N50" s="260" t="s">
        <v>416</v>
      </c>
      <c r="O50" s="287">
        <v>1</v>
      </c>
      <c r="P50" s="248">
        <v>44075</v>
      </c>
      <c r="Q50" s="288">
        <v>44561</v>
      </c>
      <c r="R50" s="291" t="s">
        <v>31</v>
      </c>
      <c r="S50" s="249" t="s">
        <v>417</v>
      </c>
      <c r="T50" s="249" t="s">
        <v>418</v>
      </c>
      <c r="U50" s="284" t="s">
        <v>222</v>
      </c>
      <c r="V50" s="163">
        <v>44316</v>
      </c>
      <c r="W50" s="178" t="s">
        <v>1085</v>
      </c>
      <c r="X50" s="273">
        <v>0.85709999999999997</v>
      </c>
      <c r="Y50" s="47" t="s">
        <v>239</v>
      </c>
      <c r="Z50" s="28"/>
      <c r="AA50" s="166" t="s">
        <v>734</v>
      </c>
      <c r="AB50" s="167">
        <v>44439</v>
      </c>
      <c r="AC50" s="289" t="s">
        <v>930</v>
      </c>
      <c r="AD50" s="62">
        <v>5</v>
      </c>
      <c r="AE50" s="168">
        <f t="shared" ref="AE50:AE100" si="11">IF(AD50="","",IF(OR(K50=0,K50="",AB50=""),"",AD50/K50))</f>
        <v>0.7142857142857143</v>
      </c>
      <c r="AF50" s="165">
        <f t="shared" si="10"/>
        <v>0.7142857142857143</v>
      </c>
      <c r="AG50" s="62" t="b">
        <f t="shared" si="6"/>
        <v>0</v>
      </c>
      <c r="AH50" s="62" t="str">
        <f t="shared" si="7"/>
        <v>EN PROCESO</v>
      </c>
      <c r="AI50" s="26" t="str">
        <f t="shared" si="8"/>
        <v>EN PROCESO</v>
      </c>
      <c r="AJ50" s="296" t="s">
        <v>1086</v>
      </c>
      <c r="AK50" s="166" t="s">
        <v>246</v>
      </c>
      <c r="AL50" s="36" t="str">
        <f t="shared" ref="AL50:AL100" si="12">IF(AF50="","",IF(OR(AF50=100%),"CUMPLIDA","PENDIENTE"))</f>
        <v>PENDIENTE</v>
      </c>
      <c r="AM50" s="62"/>
      <c r="AN50" s="26"/>
      <c r="AO50" s="166"/>
    </row>
    <row r="51" spans="1:41" s="243" customFormat="1" ht="112.2" x14ac:dyDescent="0.2">
      <c r="A51" s="153">
        <v>297</v>
      </c>
      <c r="B51" s="248">
        <v>44039</v>
      </c>
      <c r="C51" s="249" t="s">
        <v>19</v>
      </c>
      <c r="D51" s="249" t="s">
        <v>380</v>
      </c>
      <c r="E51" s="248">
        <v>44039</v>
      </c>
      <c r="F51" s="249" t="s">
        <v>419</v>
      </c>
      <c r="G51" s="203" t="s">
        <v>420</v>
      </c>
      <c r="H51" s="251" t="s">
        <v>77</v>
      </c>
      <c r="I51" s="263" t="s">
        <v>421</v>
      </c>
      <c r="J51" s="260" t="s">
        <v>422</v>
      </c>
      <c r="K51" s="291">
        <v>3</v>
      </c>
      <c r="L51" s="257" t="s">
        <v>21</v>
      </c>
      <c r="M51" s="291" t="s">
        <v>423</v>
      </c>
      <c r="N51" s="291" t="s">
        <v>424</v>
      </c>
      <c r="O51" s="292">
        <v>1</v>
      </c>
      <c r="P51" s="248">
        <v>44075</v>
      </c>
      <c r="Q51" s="288">
        <v>44561</v>
      </c>
      <c r="R51" s="260" t="s">
        <v>31</v>
      </c>
      <c r="S51" s="249" t="s">
        <v>68</v>
      </c>
      <c r="T51" s="249" t="s">
        <v>182</v>
      </c>
      <c r="U51" s="284" t="s">
        <v>222</v>
      </c>
      <c r="V51" s="163">
        <v>44316</v>
      </c>
      <c r="W51" s="297" t="s">
        <v>1087</v>
      </c>
      <c r="X51" s="273">
        <v>0.33329999999999999</v>
      </c>
      <c r="Y51" s="47" t="s">
        <v>239</v>
      </c>
      <c r="Z51" s="28"/>
      <c r="AA51" s="166" t="s">
        <v>246</v>
      </c>
      <c r="AB51" s="167">
        <v>44439</v>
      </c>
      <c r="AC51" s="289" t="s">
        <v>964</v>
      </c>
      <c r="AD51" s="62">
        <v>1</v>
      </c>
      <c r="AE51" s="168">
        <f t="shared" si="11"/>
        <v>0.33333333333333331</v>
      </c>
      <c r="AF51" s="165">
        <f t="shared" si="10"/>
        <v>0.33333333333333331</v>
      </c>
      <c r="AG51" s="62" t="b">
        <f t="shared" si="6"/>
        <v>0</v>
      </c>
      <c r="AH51" s="62" t="str">
        <f t="shared" si="7"/>
        <v>EN PROCESO</v>
      </c>
      <c r="AI51" s="26" t="str">
        <f t="shared" si="8"/>
        <v>EN PROCESO</v>
      </c>
      <c r="AJ51" s="298" t="s">
        <v>1088</v>
      </c>
      <c r="AK51" s="166" t="s">
        <v>246</v>
      </c>
      <c r="AL51" s="36" t="str">
        <f t="shared" si="12"/>
        <v>PENDIENTE</v>
      </c>
      <c r="AM51" s="62"/>
      <c r="AN51" s="26"/>
      <c r="AO51" s="166"/>
    </row>
    <row r="52" spans="1:41" s="243" customFormat="1" ht="102" x14ac:dyDescent="0.2">
      <c r="A52" s="153">
        <v>298</v>
      </c>
      <c r="B52" s="248">
        <v>44039</v>
      </c>
      <c r="C52" s="249" t="s">
        <v>19</v>
      </c>
      <c r="D52" s="249" t="s">
        <v>380</v>
      </c>
      <c r="E52" s="248">
        <v>44039</v>
      </c>
      <c r="F52" s="249" t="s">
        <v>425</v>
      </c>
      <c r="G52" s="258" t="s">
        <v>426</v>
      </c>
      <c r="H52" s="251" t="s">
        <v>77</v>
      </c>
      <c r="I52" s="299" t="s">
        <v>427</v>
      </c>
      <c r="J52" s="260" t="s">
        <v>965</v>
      </c>
      <c r="K52" s="291">
        <v>2</v>
      </c>
      <c r="L52" s="257" t="s">
        <v>21</v>
      </c>
      <c r="M52" s="291" t="s">
        <v>428</v>
      </c>
      <c r="N52" s="291" t="s">
        <v>429</v>
      </c>
      <c r="O52" s="287">
        <v>1</v>
      </c>
      <c r="P52" s="248">
        <v>44075</v>
      </c>
      <c r="Q52" s="288">
        <v>44227</v>
      </c>
      <c r="R52" s="291" t="s">
        <v>31</v>
      </c>
      <c r="S52" s="249" t="s">
        <v>68</v>
      </c>
      <c r="T52" s="249" t="s">
        <v>182</v>
      </c>
      <c r="U52" s="284" t="s">
        <v>222</v>
      </c>
      <c r="V52" s="163">
        <v>44316</v>
      </c>
      <c r="W52" s="178" t="s">
        <v>1089</v>
      </c>
      <c r="X52" s="273">
        <v>1</v>
      </c>
      <c r="Y52" s="47" t="s">
        <v>243</v>
      </c>
      <c r="Z52" s="48" t="s">
        <v>171</v>
      </c>
      <c r="AA52" s="166" t="s">
        <v>246</v>
      </c>
      <c r="AB52" s="167">
        <v>44439</v>
      </c>
      <c r="AC52" s="289" t="s">
        <v>966</v>
      </c>
      <c r="AD52" s="62">
        <v>2</v>
      </c>
      <c r="AE52" s="168">
        <f t="shared" si="11"/>
        <v>1</v>
      </c>
      <c r="AF52" s="165">
        <f t="shared" si="10"/>
        <v>1</v>
      </c>
      <c r="AG52" s="62" t="str">
        <f t="shared" si="6"/>
        <v>TERMINADA EXTEMPORÁNEA</v>
      </c>
      <c r="AH52" s="62" t="b">
        <f t="shared" si="7"/>
        <v>0</v>
      </c>
      <c r="AI52" s="26" t="str">
        <f t="shared" si="8"/>
        <v>TERMINADA EXTEMPORÁNEA</v>
      </c>
      <c r="AJ52" s="298" t="s">
        <v>1090</v>
      </c>
      <c r="AK52" s="166" t="s">
        <v>246</v>
      </c>
      <c r="AL52" s="36" t="str">
        <f t="shared" si="12"/>
        <v>CUMPLIDA</v>
      </c>
      <c r="AM52" s="62" t="s">
        <v>895</v>
      </c>
      <c r="AN52" s="26" t="s">
        <v>173</v>
      </c>
      <c r="AO52" s="166" t="s">
        <v>955</v>
      </c>
    </row>
    <row r="53" spans="1:41" s="243" customFormat="1" ht="71.400000000000006" x14ac:dyDescent="0.2">
      <c r="A53" s="153">
        <v>299</v>
      </c>
      <c r="B53" s="248">
        <v>44039</v>
      </c>
      <c r="C53" s="249" t="s">
        <v>19</v>
      </c>
      <c r="D53" s="249" t="s">
        <v>380</v>
      </c>
      <c r="E53" s="248">
        <v>44039</v>
      </c>
      <c r="F53" s="249" t="s">
        <v>430</v>
      </c>
      <c r="G53" s="258" t="s">
        <v>431</v>
      </c>
      <c r="H53" s="251" t="s">
        <v>77</v>
      </c>
      <c r="I53" s="299" t="s">
        <v>432</v>
      </c>
      <c r="J53" s="260" t="s">
        <v>433</v>
      </c>
      <c r="K53" s="291">
        <v>1</v>
      </c>
      <c r="L53" s="249" t="s">
        <v>21</v>
      </c>
      <c r="M53" s="291" t="s">
        <v>428</v>
      </c>
      <c r="N53" s="291" t="s">
        <v>434</v>
      </c>
      <c r="O53" s="287">
        <v>1</v>
      </c>
      <c r="P53" s="248">
        <v>44075</v>
      </c>
      <c r="Q53" s="288">
        <v>44227</v>
      </c>
      <c r="R53" s="291" t="s">
        <v>31</v>
      </c>
      <c r="S53" s="249" t="s">
        <v>68</v>
      </c>
      <c r="T53" s="249" t="s">
        <v>182</v>
      </c>
      <c r="U53" s="284" t="s">
        <v>222</v>
      </c>
      <c r="V53" s="163">
        <v>44316</v>
      </c>
      <c r="W53" s="178" t="s">
        <v>1091</v>
      </c>
      <c r="X53" s="273">
        <v>1</v>
      </c>
      <c r="Y53" s="47" t="s">
        <v>243</v>
      </c>
      <c r="Z53" s="48" t="s">
        <v>171</v>
      </c>
      <c r="AA53" s="166" t="s">
        <v>246</v>
      </c>
      <c r="AB53" s="167">
        <v>44439</v>
      </c>
      <c r="AC53" s="289" t="s">
        <v>931</v>
      </c>
      <c r="AD53" s="62">
        <v>1</v>
      </c>
      <c r="AE53" s="168">
        <f t="shared" si="11"/>
        <v>1</v>
      </c>
      <c r="AF53" s="165">
        <f t="shared" si="10"/>
        <v>1</v>
      </c>
      <c r="AG53" s="62" t="str">
        <f t="shared" ref="AG53:AG84" si="13">IF(AD53="","",IF(AB53&gt;Q53,IF(AF53&lt;100%,"INCUMPLIDA",IF(AF53=100%,"TERMINADA EXTEMPORÁNEA"))))</f>
        <v>TERMINADA EXTEMPORÁNEA</v>
      </c>
      <c r="AH53" s="62" t="b">
        <f t="shared" ref="AH53:AH84" si="14">IF(AD53="","",IF(AB53&lt;Q53,IF(AF53=0%,"SIN INICIAR",IF(AF53=100%,"TERMINADA",IF(AF53&gt;0%,"EN PROCESO")))))</f>
        <v>0</v>
      </c>
      <c r="AI53" s="26" t="str">
        <f t="shared" ref="AI53:AI84" si="15">IF(AD53="","",IF(AB53&gt;Q53,AG53,IF(AB53&lt;Q53,AH53)))</f>
        <v>TERMINADA EXTEMPORÁNEA</v>
      </c>
      <c r="AJ53" s="298" t="s">
        <v>1092</v>
      </c>
      <c r="AK53" s="166" t="s">
        <v>246</v>
      </c>
      <c r="AL53" s="36" t="str">
        <f t="shared" si="12"/>
        <v>CUMPLIDA</v>
      </c>
      <c r="AM53" s="62" t="s">
        <v>895</v>
      </c>
      <c r="AN53" s="26" t="s">
        <v>173</v>
      </c>
      <c r="AO53" s="166" t="s">
        <v>955</v>
      </c>
    </row>
    <row r="54" spans="1:41" s="243" customFormat="1" ht="173.4" x14ac:dyDescent="0.2">
      <c r="A54" s="153">
        <v>300</v>
      </c>
      <c r="B54" s="248">
        <v>44039</v>
      </c>
      <c r="C54" s="249" t="s">
        <v>19</v>
      </c>
      <c r="D54" s="249" t="s">
        <v>380</v>
      </c>
      <c r="E54" s="248">
        <v>44039</v>
      </c>
      <c r="F54" s="249" t="s">
        <v>435</v>
      </c>
      <c r="G54" s="203" t="s">
        <v>436</v>
      </c>
      <c r="H54" s="251" t="s">
        <v>391</v>
      </c>
      <c r="I54" s="263" t="s">
        <v>437</v>
      </c>
      <c r="J54" s="260" t="s">
        <v>438</v>
      </c>
      <c r="K54" s="260">
        <v>1</v>
      </c>
      <c r="L54" s="257" t="s">
        <v>21</v>
      </c>
      <c r="M54" s="291" t="s">
        <v>428</v>
      </c>
      <c r="N54" s="260" t="s">
        <v>439</v>
      </c>
      <c r="O54" s="292">
        <v>1</v>
      </c>
      <c r="P54" s="248">
        <v>44075</v>
      </c>
      <c r="Q54" s="288">
        <v>44227</v>
      </c>
      <c r="R54" s="291" t="s">
        <v>32</v>
      </c>
      <c r="S54" s="249" t="s">
        <v>417</v>
      </c>
      <c r="T54" s="249" t="s">
        <v>440</v>
      </c>
      <c r="U54" s="284" t="s">
        <v>222</v>
      </c>
      <c r="V54" s="163">
        <v>44316</v>
      </c>
      <c r="W54" s="178" t="s">
        <v>1093</v>
      </c>
      <c r="X54" s="273">
        <v>1</v>
      </c>
      <c r="Y54" s="47" t="s">
        <v>243</v>
      </c>
      <c r="Z54" s="48" t="s">
        <v>171</v>
      </c>
      <c r="AA54" s="166" t="s">
        <v>732</v>
      </c>
      <c r="AB54" s="167">
        <v>44439</v>
      </c>
      <c r="AC54" s="240" t="s">
        <v>1094</v>
      </c>
      <c r="AD54" s="62">
        <v>1</v>
      </c>
      <c r="AE54" s="168">
        <f t="shared" si="11"/>
        <v>1</v>
      </c>
      <c r="AF54" s="165">
        <f t="shared" si="10"/>
        <v>1</v>
      </c>
      <c r="AG54" s="62" t="str">
        <f t="shared" si="13"/>
        <v>TERMINADA EXTEMPORÁNEA</v>
      </c>
      <c r="AH54" s="62" t="b">
        <f t="shared" si="14"/>
        <v>0</v>
      </c>
      <c r="AI54" s="26" t="str">
        <f t="shared" si="15"/>
        <v>TERMINADA EXTEMPORÁNEA</v>
      </c>
      <c r="AJ54" s="178" t="s">
        <v>1095</v>
      </c>
      <c r="AK54" s="166" t="s">
        <v>734</v>
      </c>
      <c r="AL54" s="36" t="str">
        <f t="shared" si="12"/>
        <v>CUMPLIDA</v>
      </c>
      <c r="AM54" s="62" t="s">
        <v>895</v>
      </c>
      <c r="AN54" s="26" t="s">
        <v>173</v>
      </c>
      <c r="AO54" s="239" t="s">
        <v>955</v>
      </c>
    </row>
    <row r="55" spans="1:41" s="243" customFormat="1" ht="71.400000000000006" x14ac:dyDescent="0.2">
      <c r="A55" s="153">
        <v>301</v>
      </c>
      <c r="B55" s="248">
        <v>44039</v>
      </c>
      <c r="C55" s="249" t="s">
        <v>19</v>
      </c>
      <c r="D55" s="249" t="s">
        <v>380</v>
      </c>
      <c r="E55" s="248">
        <v>44039</v>
      </c>
      <c r="F55" s="249" t="s">
        <v>441</v>
      </c>
      <c r="G55" s="258" t="s">
        <v>442</v>
      </c>
      <c r="H55" s="251" t="s">
        <v>77</v>
      </c>
      <c r="I55" s="299" t="s">
        <v>443</v>
      </c>
      <c r="J55" s="260" t="s">
        <v>444</v>
      </c>
      <c r="K55" s="291">
        <v>3</v>
      </c>
      <c r="L55" s="249" t="s">
        <v>21</v>
      </c>
      <c r="M55" s="291" t="s">
        <v>394</v>
      </c>
      <c r="N55" s="291" t="s">
        <v>445</v>
      </c>
      <c r="O55" s="287">
        <v>1</v>
      </c>
      <c r="P55" s="248">
        <v>44075</v>
      </c>
      <c r="Q55" s="288">
        <v>44561</v>
      </c>
      <c r="R55" s="291" t="s">
        <v>31</v>
      </c>
      <c r="S55" s="249" t="s">
        <v>68</v>
      </c>
      <c r="T55" s="249" t="s">
        <v>182</v>
      </c>
      <c r="U55" s="284" t="s">
        <v>222</v>
      </c>
      <c r="V55" s="163">
        <v>44316</v>
      </c>
      <c r="W55" s="178" t="s">
        <v>1096</v>
      </c>
      <c r="X55" s="273">
        <v>0.33329999999999999</v>
      </c>
      <c r="Y55" s="47" t="s">
        <v>239</v>
      </c>
      <c r="Z55" s="28"/>
      <c r="AA55" s="166" t="s">
        <v>246</v>
      </c>
      <c r="AB55" s="167">
        <v>44439</v>
      </c>
      <c r="AC55" s="289" t="s">
        <v>932</v>
      </c>
      <c r="AD55" s="62">
        <v>2</v>
      </c>
      <c r="AE55" s="168">
        <f t="shared" si="11"/>
        <v>0.66666666666666663</v>
      </c>
      <c r="AF55" s="165">
        <f t="shared" si="10"/>
        <v>0.66666666666666663</v>
      </c>
      <c r="AG55" s="62" t="b">
        <f t="shared" si="13"/>
        <v>0</v>
      </c>
      <c r="AH55" s="62" t="str">
        <f t="shared" si="14"/>
        <v>EN PROCESO</v>
      </c>
      <c r="AI55" s="26" t="str">
        <f t="shared" si="15"/>
        <v>EN PROCESO</v>
      </c>
      <c r="AJ55" s="298" t="s">
        <v>1097</v>
      </c>
      <c r="AK55" s="166" t="s">
        <v>246</v>
      </c>
      <c r="AL55" s="36" t="str">
        <f t="shared" si="12"/>
        <v>PENDIENTE</v>
      </c>
      <c r="AM55" s="62"/>
      <c r="AN55" s="26"/>
      <c r="AO55" s="166"/>
    </row>
    <row r="56" spans="1:41" s="243" customFormat="1" ht="255" x14ac:dyDescent="0.2">
      <c r="A56" s="153">
        <v>303</v>
      </c>
      <c r="B56" s="244">
        <v>44106</v>
      </c>
      <c r="C56" s="245" t="s">
        <v>19</v>
      </c>
      <c r="D56" s="245" t="s">
        <v>543</v>
      </c>
      <c r="E56" s="244">
        <v>44106</v>
      </c>
      <c r="F56" s="300">
        <v>11.1</v>
      </c>
      <c r="G56" s="279" t="s">
        <v>544</v>
      </c>
      <c r="H56" s="269" t="s">
        <v>545</v>
      </c>
      <c r="I56" s="301" t="s">
        <v>1098</v>
      </c>
      <c r="J56" s="230" t="s">
        <v>1099</v>
      </c>
      <c r="K56" s="245">
        <v>5</v>
      </c>
      <c r="L56" s="245" t="s">
        <v>21</v>
      </c>
      <c r="M56" s="245" t="s">
        <v>109</v>
      </c>
      <c r="N56" s="302" t="s">
        <v>508</v>
      </c>
      <c r="O56" s="277">
        <v>1</v>
      </c>
      <c r="P56" s="244">
        <v>44119</v>
      </c>
      <c r="Q56" s="244">
        <v>44377</v>
      </c>
      <c r="R56" s="245" t="s">
        <v>80</v>
      </c>
      <c r="S56" s="260" t="s">
        <v>48</v>
      </c>
      <c r="T56" s="260" t="s">
        <v>546</v>
      </c>
      <c r="U56" s="284" t="s">
        <v>248</v>
      </c>
      <c r="V56" s="163">
        <v>44316</v>
      </c>
      <c r="W56" s="180" t="s">
        <v>1100</v>
      </c>
      <c r="X56" s="273">
        <v>0.4</v>
      </c>
      <c r="Y56" s="47" t="s">
        <v>239</v>
      </c>
      <c r="Z56" s="28"/>
      <c r="AA56" s="166" t="s">
        <v>245</v>
      </c>
      <c r="AB56" s="167">
        <v>44439</v>
      </c>
      <c r="AC56" s="303" t="s">
        <v>885</v>
      </c>
      <c r="AD56" s="62">
        <v>5</v>
      </c>
      <c r="AE56" s="168">
        <f t="shared" si="11"/>
        <v>1</v>
      </c>
      <c r="AF56" s="165">
        <f t="shared" si="10"/>
        <v>1</v>
      </c>
      <c r="AG56" s="62" t="b">
        <f>IF(AD56="","",IF(AB56&lt;Q56,IF(AF56&lt;100%,"INCUMPLIDA",IF(AF56=100%,"TERMINADA EXTEMPORÁNEA"))))</f>
        <v>0</v>
      </c>
      <c r="AH56" s="62" t="str">
        <f>IF(AD56="","",IF(AB56&gt;Q56,IF(AF56=0%,"SIN INICIAR",IF(AF56=100%,"TERMINADA",IF(AF56&gt;0%,"EN PROCESO")))))</f>
        <v>TERMINADA</v>
      </c>
      <c r="AI56" s="26" t="str">
        <f>IF(AD56="","",IF(AB56&lt;Q56,AG56,IF(AB56&gt;Q56,AH56)))</f>
        <v>TERMINADA</v>
      </c>
      <c r="AJ56" s="180" t="s">
        <v>1101</v>
      </c>
      <c r="AK56" s="166" t="s">
        <v>245</v>
      </c>
      <c r="AL56" s="36" t="str">
        <f t="shared" si="12"/>
        <v>CUMPLIDA</v>
      </c>
      <c r="AM56" s="62" t="s">
        <v>886</v>
      </c>
      <c r="AN56" s="26" t="s">
        <v>173</v>
      </c>
      <c r="AO56" s="166"/>
    </row>
    <row r="57" spans="1:41" s="243" customFormat="1" ht="122.4" x14ac:dyDescent="0.2">
      <c r="A57" s="153">
        <v>305</v>
      </c>
      <c r="B57" s="244">
        <v>44106</v>
      </c>
      <c r="C57" s="245" t="s">
        <v>19</v>
      </c>
      <c r="D57" s="245" t="s">
        <v>543</v>
      </c>
      <c r="E57" s="244">
        <v>44106</v>
      </c>
      <c r="F57" s="245" t="s">
        <v>547</v>
      </c>
      <c r="G57" s="195" t="s">
        <v>548</v>
      </c>
      <c r="H57" s="269" t="s">
        <v>545</v>
      </c>
      <c r="I57" s="226" t="s">
        <v>549</v>
      </c>
      <c r="J57" s="216" t="s">
        <v>550</v>
      </c>
      <c r="K57" s="198">
        <v>5</v>
      </c>
      <c r="L57" s="245" t="s">
        <v>21</v>
      </c>
      <c r="M57" s="194" t="s">
        <v>551</v>
      </c>
      <c r="N57" s="302" t="s">
        <v>508</v>
      </c>
      <c r="O57" s="277">
        <v>1</v>
      </c>
      <c r="P57" s="244">
        <v>44119</v>
      </c>
      <c r="Q57" s="244">
        <v>44484</v>
      </c>
      <c r="R57" s="194" t="s">
        <v>80</v>
      </c>
      <c r="S57" s="260" t="s">
        <v>48</v>
      </c>
      <c r="T57" s="260" t="s">
        <v>72</v>
      </c>
      <c r="U57" s="284" t="s">
        <v>222</v>
      </c>
      <c r="V57" s="163">
        <v>44316</v>
      </c>
      <c r="W57" s="180" t="s">
        <v>1102</v>
      </c>
      <c r="X57" s="273">
        <v>0.2</v>
      </c>
      <c r="Y57" s="47" t="s">
        <v>239</v>
      </c>
      <c r="Z57" s="28"/>
      <c r="AA57" s="166" t="s">
        <v>245</v>
      </c>
      <c r="AB57" s="167">
        <v>44439</v>
      </c>
      <c r="AC57" s="224" t="s">
        <v>887</v>
      </c>
      <c r="AD57" s="62">
        <v>2</v>
      </c>
      <c r="AE57" s="168">
        <f t="shared" si="11"/>
        <v>0.4</v>
      </c>
      <c r="AF57" s="165">
        <f t="shared" si="10"/>
        <v>0.4</v>
      </c>
      <c r="AG57" s="62" t="b">
        <f t="shared" si="13"/>
        <v>0</v>
      </c>
      <c r="AH57" s="62" t="str">
        <f t="shared" si="14"/>
        <v>EN PROCESO</v>
      </c>
      <c r="AI57" s="26" t="str">
        <f t="shared" si="15"/>
        <v>EN PROCESO</v>
      </c>
      <c r="AJ57" s="180" t="s">
        <v>1103</v>
      </c>
      <c r="AK57" s="166" t="s">
        <v>245</v>
      </c>
      <c r="AL57" s="36" t="str">
        <f t="shared" si="12"/>
        <v>PENDIENTE</v>
      </c>
      <c r="AM57" s="62"/>
      <c r="AN57" s="26"/>
      <c r="AO57" s="166"/>
    </row>
    <row r="58" spans="1:41" s="243" customFormat="1" ht="336.6" x14ac:dyDescent="0.2">
      <c r="A58" s="153">
        <v>306</v>
      </c>
      <c r="B58" s="244">
        <v>44106</v>
      </c>
      <c r="C58" s="245" t="s">
        <v>19</v>
      </c>
      <c r="D58" s="245" t="s">
        <v>543</v>
      </c>
      <c r="E58" s="244">
        <v>44106</v>
      </c>
      <c r="F58" s="245" t="s">
        <v>411</v>
      </c>
      <c r="G58" s="195" t="s">
        <v>552</v>
      </c>
      <c r="H58" s="269" t="s">
        <v>545</v>
      </c>
      <c r="I58" s="226" t="s">
        <v>553</v>
      </c>
      <c r="J58" s="198" t="s">
        <v>1104</v>
      </c>
      <c r="K58" s="194">
        <v>7</v>
      </c>
      <c r="L58" s="245" t="s">
        <v>21</v>
      </c>
      <c r="M58" s="194" t="s">
        <v>109</v>
      </c>
      <c r="N58" s="302" t="s">
        <v>508</v>
      </c>
      <c r="O58" s="277">
        <v>1</v>
      </c>
      <c r="P58" s="244">
        <v>44119</v>
      </c>
      <c r="Q58" s="244">
        <v>44484</v>
      </c>
      <c r="R58" s="194" t="s">
        <v>80</v>
      </c>
      <c r="S58" s="260" t="s">
        <v>48</v>
      </c>
      <c r="T58" s="260" t="s">
        <v>72</v>
      </c>
      <c r="U58" s="284" t="s">
        <v>222</v>
      </c>
      <c r="V58" s="163">
        <v>44316</v>
      </c>
      <c r="W58" s="180" t="s">
        <v>1105</v>
      </c>
      <c r="X58" s="273">
        <v>0.28570000000000001</v>
      </c>
      <c r="Y58" s="47" t="s">
        <v>239</v>
      </c>
      <c r="Z58" s="28"/>
      <c r="AA58" s="166" t="s">
        <v>245</v>
      </c>
      <c r="AB58" s="167">
        <v>44439</v>
      </c>
      <c r="AC58" s="224" t="s">
        <v>888</v>
      </c>
      <c r="AD58" s="62">
        <v>3</v>
      </c>
      <c r="AE58" s="168">
        <f t="shared" si="11"/>
        <v>0.42857142857142855</v>
      </c>
      <c r="AF58" s="165">
        <f t="shared" si="10"/>
        <v>0.42857142857142855</v>
      </c>
      <c r="AG58" s="62" t="b">
        <f t="shared" si="13"/>
        <v>0</v>
      </c>
      <c r="AH58" s="62" t="str">
        <f t="shared" si="14"/>
        <v>EN PROCESO</v>
      </c>
      <c r="AI58" s="26" t="str">
        <f t="shared" si="15"/>
        <v>EN PROCESO</v>
      </c>
      <c r="AJ58" s="180" t="s">
        <v>1106</v>
      </c>
      <c r="AK58" s="166" t="s">
        <v>245</v>
      </c>
      <c r="AL58" s="36" t="str">
        <f t="shared" si="12"/>
        <v>PENDIENTE</v>
      </c>
      <c r="AM58" s="62"/>
      <c r="AN58" s="26"/>
      <c r="AO58" s="166"/>
    </row>
    <row r="59" spans="1:41" s="243" customFormat="1" ht="71.400000000000006" x14ac:dyDescent="0.2">
      <c r="A59" s="153">
        <v>307</v>
      </c>
      <c r="B59" s="193">
        <v>44041</v>
      </c>
      <c r="C59" s="194" t="s">
        <v>19</v>
      </c>
      <c r="D59" s="194" t="s">
        <v>446</v>
      </c>
      <c r="E59" s="193">
        <v>44041</v>
      </c>
      <c r="F59" s="194" t="s">
        <v>447</v>
      </c>
      <c r="G59" s="195" t="s">
        <v>448</v>
      </c>
      <c r="H59" s="196" t="s">
        <v>230</v>
      </c>
      <c r="I59" s="197" t="s">
        <v>449</v>
      </c>
      <c r="J59" s="194" t="s">
        <v>450</v>
      </c>
      <c r="K59" s="194">
        <v>1</v>
      </c>
      <c r="L59" s="194" t="s">
        <v>119</v>
      </c>
      <c r="M59" s="194" t="s">
        <v>451</v>
      </c>
      <c r="N59" s="213" t="s">
        <v>452</v>
      </c>
      <c r="O59" s="206">
        <v>1</v>
      </c>
      <c r="P59" s="193">
        <v>44075</v>
      </c>
      <c r="Q59" s="193">
        <v>44195</v>
      </c>
      <c r="R59" s="194" t="s">
        <v>33</v>
      </c>
      <c r="S59" s="208" t="s">
        <v>68</v>
      </c>
      <c r="T59" s="304" t="s">
        <v>453</v>
      </c>
      <c r="U59" s="284" t="s">
        <v>222</v>
      </c>
      <c r="V59" s="163">
        <v>44316</v>
      </c>
      <c r="W59" s="164" t="s">
        <v>1107</v>
      </c>
      <c r="X59" s="273">
        <v>1</v>
      </c>
      <c r="Y59" s="47" t="s">
        <v>243</v>
      </c>
      <c r="Z59" s="48" t="s">
        <v>171</v>
      </c>
      <c r="AA59" s="239" t="s">
        <v>732</v>
      </c>
      <c r="AB59" s="167">
        <v>44439</v>
      </c>
      <c r="AC59" s="240" t="s">
        <v>967</v>
      </c>
      <c r="AD59" s="62">
        <v>1</v>
      </c>
      <c r="AE59" s="168">
        <f t="shared" si="11"/>
        <v>1</v>
      </c>
      <c r="AF59" s="165">
        <f t="shared" si="10"/>
        <v>1</v>
      </c>
      <c r="AG59" s="62" t="str">
        <f t="shared" si="13"/>
        <v>TERMINADA EXTEMPORÁNEA</v>
      </c>
      <c r="AH59" s="62" t="b">
        <f t="shared" si="14"/>
        <v>0</v>
      </c>
      <c r="AI59" s="26" t="str">
        <f t="shared" si="15"/>
        <v>TERMINADA EXTEMPORÁNEA</v>
      </c>
      <c r="AJ59" s="164" t="s">
        <v>1108</v>
      </c>
      <c r="AK59" s="239" t="s">
        <v>732</v>
      </c>
      <c r="AL59" s="36" t="str">
        <f t="shared" si="12"/>
        <v>CUMPLIDA</v>
      </c>
      <c r="AM59" s="62" t="s">
        <v>895</v>
      </c>
      <c r="AN59" s="26" t="s">
        <v>173</v>
      </c>
      <c r="AO59" s="239" t="s">
        <v>955</v>
      </c>
    </row>
    <row r="60" spans="1:41" s="243" customFormat="1" ht="102" x14ac:dyDescent="0.2">
      <c r="A60" s="153">
        <v>308</v>
      </c>
      <c r="B60" s="193">
        <v>44041</v>
      </c>
      <c r="C60" s="194" t="s">
        <v>19</v>
      </c>
      <c r="D60" s="194" t="s">
        <v>446</v>
      </c>
      <c r="E60" s="193">
        <v>44041</v>
      </c>
      <c r="F60" s="194" t="s">
        <v>454</v>
      </c>
      <c r="G60" s="195" t="s">
        <v>455</v>
      </c>
      <c r="H60" s="196" t="s">
        <v>230</v>
      </c>
      <c r="I60" s="197" t="s">
        <v>558</v>
      </c>
      <c r="J60" s="194" t="s">
        <v>559</v>
      </c>
      <c r="K60" s="194">
        <v>4</v>
      </c>
      <c r="L60" s="194" t="s">
        <v>119</v>
      </c>
      <c r="M60" s="194" t="s">
        <v>451</v>
      </c>
      <c r="N60" s="194" t="s">
        <v>456</v>
      </c>
      <c r="O60" s="206">
        <v>1</v>
      </c>
      <c r="P60" s="193">
        <v>44105</v>
      </c>
      <c r="Q60" s="193">
        <v>44469</v>
      </c>
      <c r="R60" s="194" t="s">
        <v>33</v>
      </c>
      <c r="S60" s="208" t="s">
        <v>68</v>
      </c>
      <c r="T60" s="208" t="s">
        <v>453</v>
      </c>
      <c r="U60" s="284" t="s">
        <v>222</v>
      </c>
      <c r="V60" s="163">
        <v>44316</v>
      </c>
      <c r="W60" s="176" t="s">
        <v>1109</v>
      </c>
      <c r="X60" s="273">
        <v>0</v>
      </c>
      <c r="Y60" s="47" t="s">
        <v>241</v>
      </c>
      <c r="Z60" s="28"/>
      <c r="AA60" s="239" t="s">
        <v>732</v>
      </c>
      <c r="AB60" s="167">
        <v>44439</v>
      </c>
      <c r="AC60" s="191" t="s">
        <v>968</v>
      </c>
      <c r="AD60" s="62">
        <v>4</v>
      </c>
      <c r="AE60" s="168">
        <f t="shared" si="11"/>
        <v>1</v>
      </c>
      <c r="AF60" s="165">
        <f t="shared" si="10"/>
        <v>1</v>
      </c>
      <c r="AG60" s="62" t="b">
        <f t="shared" si="13"/>
        <v>0</v>
      </c>
      <c r="AH60" s="62" t="str">
        <f t="shared" si="14"/>
        <v>TERMINADA</v>
      </c>
      <c r="AI60" s="26" t="str">
        <f t="shared" si="15"/>
        <v>TERMINADA</v>
      </c>
      <c r="AJ60" s="242" t="s">
        <v>1110</v>
      </c>
      <c r="AK60" s="239" t="s">
        <v>732</v>
      </c>
      <c r="AL60" s="36" t="str">
        <f t="shared" si="12"/>
        <v>CUMPLIDA</v>
      </c>
      <c r="AM60" s="241"/>
      <c r="AN60" s="26" t="s">
        <v>173</v>
      </c>
      <c r="AO60" s="239"/>
    </row>
    <row r="61" spans="1:41" s="243" customFormat="1" ht="81.599999999999994" x14ac:dyDescent="0.2">
      <c r="A61" s="153">
        <v>309</v>
      </c>
      <c r="B61" s="193">
        <v>44041</v>
      </c>
      <c r="C61" s="194" t="s">
        <v>19</v>
      </c>
      <c r="D61" s="194" t="s">
        <v>446</v>
      </c>
      <c r="E61" s="193">
        <v>44041</v>
      </c>
      <c r="F61" s="194" t="s">
        <v>457</v>
      </c>
      <c r="G61" s="276" t="s">
        <v>458</v>
      </c>
      <c r="H61" s="196" t="s">
        <v>73</v>
      </c>
      <c r="I61" s="197" t="s">
        <v>459</v>
      </c>
      <c r="J61" s="282" t="s">
        <v>560</v>
      </c>
      <c r="K61" s="282">
        <v>1</v>
      </c>
      <c r="L61" s="194" t="s">
        <v>119</v>
      </c>
      <c r="M61" s="194" t="s">
        <v>460</v>
      </c>
      <c r="N61" s="194" t="s">
        <v>461</v>
      </c>
      <c r="O61" s="206">
        <v>1</v>
      </c>
      <c r="P61" s="193">
        <v>44075</v>
      </c>
      <c r="Q61" s="193">
        <v>44377</v>
      </c>
      <c r="R61" s="194" t="s">
        <v>32</v>
      </c>
      <c r="S61" s="208" t="s">
        <v>221</v>
      </c>
      <c r="T61" s="208" t="s">
        <v>206</v>
      </c>
      <c r="U61" s="284" t="s">
        <v>222</v>
      </c>
      <c r="V61" s="163">
        <v>44316</v>
      </c>
      <c r="W61" s="178" t="s">
        <v>1111</v>
      </c>
      <c r="X61" s="273">
        <v>0</v>
      </c>
      <c r="Y61" s="47" t="s">
        <v>241</v>
      </c>
      <c r="Z61" s="28"/>
      <c r="AA61" s="166" t="s">
        <v>732</v>
      </c>
      <c r="AB61" s="167">
        <v>44439</v>
      </c>
      <c r="AC61" s="264" t="s">
        <v>909</v>
      </c>
      <c r="AD61" s="62">
        <v>1</v>
      </c>
      <c r="AE61" s="168">
        <f t="shared" si="11"/>
        <v>1</v>
      </c>
      <c r="AF61" s="165">
        <f t="shared" si="10"/>
        <v>1</v>
      </c>
      <c r="AG61" s="62" t="str">
        <f t="shared" si="13"/>
        <v>TERMINADA EXTEMPORÁNEA</v>
      </c>
      <c r="AH61" s="62" t="b">
        <f t="shared" si="14"/>
        <v>0</v>
      </c>
      <c r="AI61" s="26" t="str">
        <f t="shared" si="15"/>
        <v>TERMINADA EXTEMPORÁNEA</v>
      </c>
      <c r="AJ61" s="178" t="s">
        <v>1112</v>
      </c>
      <c r="AK61" s="166" t="s">
        <v>732</v>
      </c>
      <c r="AL61" s="36" t="str">
        <f t="shared" si="12"/>
        <v>CUMPLIDA</v>
      </c>
      <c r="AM61" s="62"/>
      <c r="AN61" s="26" t="s">
        <v>173</v>
      </c>
      <c r="AO61" s="166"/>
    </row>
    <row r="62" spans="1:41" s="243" customFormat="1" ht="71.400000000000006" x14ac:dyDescent="0.2">
      <c r="A62" s="153">
        <v>310</v>
      </c>
      <c r="B62" s="193">
        <v>44041</v>
      </c>
      <c r="C62" s="194" t="s">
        <v>19</v>
      </c>
      <c r="D62" s="194" t="s">
        <v>446</v>
      </c>
      <c r="E62" s="193">
        <v>44041</v>
      </c>
      <c r="F62" s="194" t="s">
        <v>272</v>
      </c>
      <c r="G62" s="276" t="s">
        <v>462</v>
      </c>
      <c r="H62" s="196" t="s">
        <v>230</v>
      </c>
      <c r="I62" s="305" t="s">
        <v>561</v>
      </c>
      <c r="J62" s="282" t="s">
        <v>562</v>
      </c>
      <c r="K62" s="282">
        <v>3</v>
      </c>
      <c r="L62" s="282" t="s">
        <v>119</v>
      </c>
      <c r="M62" s="194" t="s">
        <v>451</v>
      </c>
      <c r="N62" s="282" t="s">
        <v>456</v>
      </c>
      <c r="O62" s="306">
        <v>1</v>
      </c>
      <c r="P62" s="307">
        <v>44105</v>
      </c>
      <c r="Q62" s="307">
        <v>44469</v>
      </c>
      <c r="R62" s="282" t="s">
        <v>33</v>
      </c>
      <c r="S62" s="208" t="s">
        <v>68</v>
      </c>
      <c r="T62" s="304" t="s">
        <v>453</v>
      </c>
      <c r="U62" s="284" t="s">
        <v>222</v>
      </c>
      <c r="V62" s="163">
        <v>44316</v>
      </c>
      <c r="W62" s="176" t="s">
        <v>1113</v>
      </c>
      <c r="X62" s="273">
        <v>0.66669999999999996</v>
      </c>
      <c r="Y62" s="47" t="s">
        <v>239</v>
      </c>
      <c r="Z62" s="28"/>
      <c r="AA62" s="239" t="s">
        <v>732</v>
      </c>
      <c r="AB62" s="167">
        <v>44439</v>
      </c>
      <c r="AC62" s="240" t="s">
        <v>969</v>
      </c>
      <c r="AD62" s="62">
        <v>3</v>
      </c>
      <c r="AE62" s="168">
        <f t="shared" si="11"/>
        <v>1</v>
      </c>
      <c r="AF62" s="165">
        <f t="shared" si="10"/>
        <v>1</v>
      </c>
      <c r="AG62" s="62" t="b">
        <f t="shared" si="13"/>
        <v>0</v>
      </c>
      <c r="AH62" s="62" t="str">
        <f t="shared" si="14"/>
        <v>TERMINADA</v>
      </c>
      <c r="AI62" s="26" t="str">
        <f t="shared" si="15"/>
        <v>TERMINADA</v>
      </c>
      <c r="AJ62" s="242" t="s">
        <v>1235</v>
      </c>
      <c r="AK62" s="239" t="s">
        <v>732</v>
      </c>
      <c r="AL62" s="36" t="str">
        <f t="shared" si="12"/>
        <v>CUMPLIDA</v>
      </c>
      <c r="AM62" s="241"/>
      <c r="AN62" s="26" t="s">
        <v>173</v>
      </c>
      <c r="AO62" s="239"/>
    </row>
    <row r="63" spans="1:41" s="243" customFormat="1" ht="102" x14ac:dyDescent="0.2">
      <c r="A63" s="153">
        <v>311</v>
      </c>
      <c r="B63" s="193">
        <v>44041</v>
      </c>
      <c r="C63" s="194" t="s">
        <v>19</v>
      </c>
      <c r="D63" s="194" t="s">
        <v>446</v>
      </c>
      <c r="E63" s="193">
        <v>44041</v>
      </c>
      <c r="F63" s="194" t="s">
        <v>463</v>
      </c>
      <c r="G63" s="276" t="s">
        <v>464</v>
      </c>
      <c r="H63" s="196" t="s">
        <v>230</v>
      </c>
      <c r="I63" s="305" t="s">
        <v>465</v>
      </c>
      <c r="J63" s="282" t="s">
        <v>466</v>
      </c>
      <c r="K63" s="282">
        <v>4</v>
      </c>
      <c r="L63" s="282" t="s">
        <v>119</v>
      </c>
      <c r="M63" s="194" t="s">
        <v>451</v>
      </c>
      <c r="N63" s="282" t="s">
        <v>467</v>
      </c>
      <c r="O63" s="306">
        <v>1</v>
      </c>
      <c r="P63" s="307">
        <v>44105</v>
      </c>
      <c r="Q63" s="307">
        <v>44469</v>
      </c>
      <c r="R63" s="282" t="s">
        <v>33</v>
      </c>
      <c r="S63" s="208" t="s">
        <v>68</v>
      </c>
      <c r="T63" s="304" t="s">
        <v>453</v>
      </c>
      <c r="U63" s="284" t="s">
        <v>222</v>
      </c>
      <c r="V63" s="163">
        <v>44316</v>
      </c>
      <c r="W63" s="176" t="s">
        <v>1114</v>
      </c>
      <c r="X63" s="273">
        <v>0.25</v>
      </c>
      <c r="Y63" s="47" t="s">
        <v>239</v>
      </c>
      <c r="Z63" s="28"/>
      <c r="AA63" s="239" t="s">
        <v>732</v>
      </c>
      <c r="AB63" s="167">
        <v>44439</v>
      </c>
      <c r="AC63" s="240" t="s">
        <v>970</v>
      </c>
      <c r="AD63" s="62">
        <v>3</v>
      </c>
      <c r="AE63" s="168">
        <f t="shared" si="11"/>
        <v>0.75</v>
      </c>
      <c r="AF63" s="165">
        <f t="shared" si="10"/>
        <v>0.75</v>
      </c>
      <c r="AG63" s="62" t="b">
        <f t="shared" si="13"/>
        <v>0</v>
      </c>
      <c r="AH63" s="62" t="str">
        <f t="shared" si="14"/>
        <v>EN PROCESO</v>
      </c>
      <c r="AI63" s="26" t="str">
        <f t="shared" si="15"/>
        <v>EN PROCESO</v>
      </c>
      <c r="AJ63" s="242" t="s">
        <v>1236</v>
      </c>
      <c r="AK63" s="239" t="s">
        <v>732</v>
      </c>
      <c r="AL63" s="36" t="str">
        <f t="shared" si="12"/>
        <v>PENDIENTE</v>
      </c>
      <c r="AM63" s="241"/>
      <c r="AN63" s="26"/>
      <c r="AO63" s="239"/>
    </row>
    <row r="64" spans="1:41" s="243" customFormat="1" ht="51" x14ac:dyDescent="0.2">
      <c r="A64" s="153">
        <v>312</v>
      </c>
      <c r="B64" s="193">
        <v>44041</v>
      </c>
      <c r="C64" s="194" t="s">
        <v>19</v>
      </c>
      <c r="D64" s="194" t="s">
        <v>446</v>
      </c>
      <c r="E64" s="193">
        <v>44041</v>
      </c>
      <c r="F64" s="194" t="s">
        <v>468</v>
      </c>
      <c r="G64" s="276" t="s">
        <v>469</v>
      </c>
      <c r="H64" s="196" t="s">
        <v>230</v>
      </c>
      <c r="I64" s="305" t="s">
        <v>470</v>
      </c>
      <c r="J64" s="282" t="s">
        <v>563</v>
      </c>
      <c r="K64" s="282">
        <v>3</v>
      </c>
      <c r="L64" s="282" t="s">
        <v>119</v>
      </c>
      <c r="M64" s="194" t="s">
        <v>451</v>
      </c>
      <c r="N64" s="282" t="s">
        <v>471</v>
      </c>
      <c r="O64" s="306">
        <v>1</v>
      </c>
      <c r="P64" s="307">
        <v>44105</v>
      </c>
      <c r="Q64" s="307">
        <v>44469</v>
      </c>
      <c r="R64" s="282" t="s">
        <v>33</v>
      </c>
      <c r="S64" s="208" t="s">
        <v>68</v>
      </c>
      <c r="T64" s="304" t="s">
        <v>453</v>
      </c>
      <c r="U64" s="284" t="s">
        <v>222</v>
      </c>
      <c r="V64" s="163">
        <v>44316</v>
      </c>
      <c r="W64" s="176" t="s">
        <v>1115</v>
      </c>
      <c r="X64" s="273">
        <v>0</v>
      </c>
      <c r="Y64" s="47" t="s">
        <v>241</v>
      </c>
      <c r="Z64" s="28"/>
      <c r="AA64" s="239" t="s">
        <v>732</v>
      </c>
      <c r="AB64" s="167">
        <v>44439</v>
      </c>
      <c r="AC64" s="177" t="s">
        <v>897</v>
      </c>
      <c r="AD64" s="62">
        <v>0</v>
      </c>
      <c r="AE64" s="168">
        <f t="shared" si="11"/>
        <v>0</v>
      </c>
      <c r="AF64" s="165">
        <f t="shared" si="10"/>
        <v>0</v>
      </c>
      <c r="AG64" s="62" t="b">
        <f t="shared" si="13"/>
        <v>0</v>
      </c>
      <c r="AH64" s="62" t="str">
        <f t="shared" si="14"/>
        <v>SIN INICIAR</v>
      </c>
      <c r="AI64" s="26" t="str">
        <f t="shared" si="15"/>
        <v>SIN INICIAR</v>
      </c>
      <c r="AJ64" s="176" t="s">
        <v>1116</v>
      </c>
      <c r="AK64" s="239" t="s">
        <v>732</v>
      </c>
      <c r="AL64" s="36" t="str">
        <f t="shared" si="12"/>
        <v>PENDIENTE</v>
      </c>
      <c r="AM64" s="241"/>
      <c r="AN64" s="26"/>
      <c r="AO64" s="239"/>
    </row>
    <row r="65" spans="1:41" s="243" customFormat="1" ht="61.2" x14ac:dyDescent="0.2">
      <c r="A65" s="153">
        <v>317</v>
      </c>
      <c r="B65" s="193">
        <v>44041</v>
      </c>
      <c r="C65" s="194" t="s">
        <v>19</v>
      </c>
      <c r="D65" s="194" t="s">
        <v>446</v>
      </c>
      <c r="E65" s="193">
        <v>44041</v>
      </c>
      <c r="F65" s="194" t="s">
        <v>473</v>
      </c>
      <c r="G65" s="195" t="s">
        <v>474</v>
      </c>
      <c r="H65" s="196" t="s">
        <v>230</v>
      </c>
      <c r="I65" s="305" t="s">
        <v>475</v>
      </c>
      <c r="J65" s="282" t="s">
        <v>564</v>
      </c>
      <c r="K65" s="282">
        <v>1</v>
      </c>
      <c r="L65" s="282" t="s">
        <v>119</v>
      </c>
      <c r="M65" s="194" t="s">
        <v>451</v>
      </c>
      <c r="N65" s="282" t="s">
        <v>476</v>
      </c>
      <c r="O65" s="306">
        <v>1</v>
      </c>
      <c r="P65" s="307">
        <v>44105</v>
      </c>
      <c r="Q65" s="307">
        <v>44469</v>
      </c>
      <c r="R65" s="282" t="s">
        <v>33</v>
      </c>
      <c r="S65" s="208" t="s">
        <v>68</v>
      </c>
      <c r="T65" s="304" t="s">
        <v>453</v>
      </c>
      <c r="U65" s="284" t="s">
        <v>222</v>
      </c>
      <c r="V65" s="163">
        <v>44316</v>
      </c>
      <c r="W65" s="176" t="s">
        <v>1117</v>
      </c>
      <c r="X65" s="273">
        <v>0.3</v>
      </c>
      <c r="Y65" s="47" t="s">
        <v>239</v>
      </c>
      <c r="Z65" s="28"/>
      <c r="AA65" s="239" t="s">
        <v>732</v>
      </c>
      <c r="AB65" s="167">
        <v>44439</v>
      </c>
      <c r="AC65" s="191" t="s">
        <v>910</v>
      </c>
      <c r="AD65" s="62">
        <v>1</v>
      </c>
      <c r="AE65" s="168">
        <f t="shared" si="11"/>
        <v>1</v>
      </c>
      <c r="AF65" s="165">
        <f t="shared" si="10"/>
        <v>1</v>
      </c>
      <c r="AG65" s="62" t="b">
        <f t="shared" si="13"/>
        <v>0</v>
      </c>
      <c r="AH65" s="62" t="str">
        <f t="shared" si="14"/>
        <v>TERMINADA</v>
      </c>
      <c r="AI65" s="26" t="str">
        <f t="shared" si="15"/>
        <v>TERMINADA</v>
      </c>
      <c r="AJ65" s="176" t="s">
        <v>1118</v>
      </c>
      <c r="AK65" s="239" t="s">
        <v>732</v>
      </c>
      <c r="AL65" s="36" t="str">
        <f t="shared" si="12"/>
        <v>CUMPLIDA</v>
      </c>
      <c r="AM65" s="241"/>
      <c r="AN65" s="26" t="s">
        <v>173</v>
      </c>
      <c r="AO65" s="239"/>
    </row>
    <row r="66" spans="1:41" s="243" customFormat="1" ht="126" customHeight="1" x14ac:dyDescent="0.2">
      <c r="A66" s="153">
        <v>319</v>
      </c>
      <c r="B66" s="308">
        <v>44056</v>
      </c>
      <c r="C66" s="302" t="s">
        <v>157</v>
      </c>
      <c r="D66" s="302" t="s">
        <v>446</v>
      </c>
      <c r="E66" s="308">
        <v>44043</v>
      </c>
      <c r="F66" s="302" t="s">
        <v>477</v>
      </c>
      <c r="G66" s="309" t="s">
        <v>478</v>
      </c>
      <c r="H66" s="310" t="s">
        <v>158</v>
      </c>
      <c r="I66" s="311" t="s">
        <v>565</v>
      </c>
      <c r="J66" s="302" t="s">
        <v>566</v>
      </c>
      <c r="K66" s="302">
        <v>3</v>
      </c>
      <c r="L66" s="302" t="s">
        <v>233</v>
      </c>
      <c r="M66" s="302" t="s">
        <v>479</v>
      </c>
      <c r="N66" s="302" t="s">
        <v>480</v>
      </c>
      <c r="O66" s="173">
        <v>1</v>
      </c>
      <c r="P66" s="308">
        <v>44075</v>
      </c>
      <c r="Q66" s="308">
        <v>44196</v>
      </c>
      <c r="R66" s="302" t="s">
        <v>481</v>
      </c>
      <c r="S66" s="302" t="s">
        <v>54</v>
      </c>
      <c r="T66" s="208" t="s">
        <v>554</v>
      </c>
      <c r="U66" s="284" t="s">
        <v>222</v>
      </c>
      <c r="V66" s="163">
        <v>44316</v>
      </c>
      <c r="W66" s="180" t="s">
        <v>1119</v>
      </c>
      <c r="X66" s="273">
        <v>0.33329999999999999</v>
      </c>
      <c r="Y66" s="47" t="s">
        <v>242</v>
      </c>
      <c r="Z66" s="28"/>
      <c r="AA66" s="166" t="s">
        <v>245</v>
      </c>
      <c r="AB66" s="167">
        <v>44439</v>
      </c>
      <c r="AC66" s="210" t="s">
        <v>884</v>
      </c>
      <c r="AD66" s="62">
        <v>2</v>
      </c>
      <c r="AE66" s="168">
        <f t="shared" si="11"/>
        <v>0.66666666666666663</v>
      </c>
      <c r="AF66" s="211">
        <f t="shared" si="10"/>
        <v>0.66666666666666663</v>
      </c>
      <c r="AG66" s="62" t="str">
        <f t="shared" si="13"/>
        <v>INCUMPLIDA</v>
      </c>
      <c r="AH66" s="62" t="b">
        <f t="shared" si="14"/>
        <v>0</v>
      </c>
      <c r="AI66" s="26" t="str">
        <f t="shared" si="15"/>
        <v>INCUMPLIDA</v>
      </c>
      <c r="AJ66" s="180" t="s">
        <v>1120</v>
      </c>
      <c r="AK66" s="166" t="s">
        <v>245</v>
      </c>
      <c r="AL66" s="36" t="str">
        <f t="shared" si="12"/>
        <v>PENDIENTE</v>
      </c>
      <c r="AM66" s="62"/>
      <c r="AN66" s="26"/>
      <c r="AO66" s="166"/>
    </row>
    <row r="67" spans="1:41" s="243" customFormat="1" ht="102" x14ac:dyDescent="0.2">
      <c r="A67" s="153">
        <v>321</v>
      </c>
      <c r="B67" s="308">
        <v>44056</v>
      </c>
      <c r="C67" s="302" t="s">
        <v>157</v>
      </c>
      <c r="D67" s="302" t="s">
        <v>446</v>
      </c>
      <c r="E67" s="308">
        <v>44043</v>
      </c>
      <c r="F67" s="302" t="s">
        <v>482</v>
      </c>
      <c r="G67" s="309" t="s">
        <v>483</v>
      </c>
      <c r="H67" s="310" t="s">
        <v>158</v>
      </c>
      <c r="I67" s="311" t="s">
        <v>484</v>
      </c>
      <c r="J67" s="302" t="s">
        <v>485</v>
      </c>
      <c r="K67" s="302">
        <v>3</v>
      </c>
      <c r="L67" s="302" t="s">
        <v>486</v>
      </c>
      <c r="M67" s="302" t="s">
        <v>479</v>
      </c>
      <c r="N67" s="302" t="s">
        <v>567</v>
      </c>
      <c r="O67" s="173">
        <v>1</v>
      </c>
      <c r="P67" s="308">
        <v>44075</v>
      </c>
      <c r="Q67" s="308">
        <v>44196</v>
      </c>
      <c r="R67" s="302" t="s">
        <v>481</v>
      </c>
      <c r="S67" s="302" t="s">
        <v>54</v>
      </c>
      <c r="T67" s="208" t="s">
        <v>554</v>
      </c>
      <c r="U67" s="284" t="s">
        <v>222</v>
      </c>
      <c r="V67" s="163">
        <v>44316</v>
      </c>
      <c r="W67" s="180" t="s">
        <v>1121</v>
      </c>
      <c r="X67" s="273">
        <v>0.66669999999999996</v>
      </c>
      <c r="Y67" s="47" t="s">
        <v>242</v>
      </c>
      <c r="Z67" s="28"/>
      <c r="AA67" s="166" t="s">
        <v>245</v>
      </c>
      <c r="AB67" s="167">
        <v>44439</v>
      </c>
      <c r="AC67" s="210" t="s">
        <v>884</v>
      </c>
      <c r="AD67" s="62">
        <v>2</v>
      </c>
      <c r="AE67" s="168">
        <f t="shared" si="11"/>
        <v>0.66666666666666663</v>
      </c>
      <c r="AF67" s="211">
        <f t="shared" si="10"/>
        <v>0.66666666666666663</v>
      </c>
      <c r="AG67" s="62" t="str">
        <f t="shared" si="13"/>
        <v>INCUMPLIDA</v>
      </c>
      <c r="AH67" s="62" t="b">
        <f t="shared" si="14"/>
        <v>0</v>
      </c>
      <c r="AI67" s="26" t="str">
        <f t="shared" si="15"/>
        <v>INCUMPLIDA</v>
      </c>
      <c r="AJ67" s="180" t="s">
        <v>1122</v>
      </c>
      <c r="AK67" s="166" t="s">
        <v>245</v>
      </c>
      <c r="AL67" s="36" t="str">
        <f t="shared" si="12"/>
        <v>PENDIENTE</v>
      </c>
      <c r="AM67" s="62"/>
      <c r="AN67" s="26"/>
      <c r="AO67" s="166"/>
    </row>
    <row r="68" spans="1:41" s="243" customFormat="1" ht="122.4" x14ac:dyDescent="0.2">
      <c r="A68" s="312">
        <v>322</v>
      </c>
      <c r="B68" s="313">
        <v>44056</v>
      </c>
      <c r="C68" s="314" t="s">
        <v>157</v>
      </c>
      <c r="D68" s="314" t="s">
        <v>446</v>
      </c>
      <c r="E68" s="313">
        <v>44043</v>
      </c>
      <c r="F68" s="314" t="s">
        <v>487</v>
      </c>
      <c r="G68" s="315" t="s">
        <v>488</v>
      </c>
      <c r="H68" s="310" t="s">
        <v>158</v>
      </c>
      <c r="I68" s="311" t="s">
        <v>568</v>
      </c>
      <c r="J68" s="302" t="s">
        <v>489</v>
      </c>
      <c r="K68" s="302">
        <v>1</v>
      </c>
      <c r="L68" s="302" t="s">
        <v>233</v>
      </c>
      <c r="M68" s="302" t="s">
        <v>479</v>
      </c>
      <c r="N68" s="302" t="s">
        <v>490</v>
      </c>
      <c r="O68" s="173">
        <v>1</v>
      </c>
      <c r="P68" s="308">
        <v>44075</v>
      </c>
      <c r="Q68" s="308">
        <v>44196</v>
      </c>
      <c r="R68" s="302" t="s">
        <v>481</v>
      </c>
      <c r="S68" s="302" t="s">
        <v>54</v>
      </c>
      <c r="T68" s="208" t="s">
        <v>554</v>
      </c>
      <c r="U68" s="284" t="s">
        <v>222</v>
      </c>
      <c r="V68" s="163">
        <v>44316</v>
      </c>
      <c r="W68" s="176" t="s">
        <v>1123</v>
      </c>
      <c r="X68" s="273">
        <v>0</v>
      </c>
      <c r="Y68" s="47" t="s">
        <v>242</v>
      </c>
      <c r="Z68" s="28"/>
      <c r="AA68" s="166" t="s">
        <v>245</v>
      </c>
      <c r="AB68" s="167">
        <v>44439</v>
      </c>
      <c r="AC68" s="210" t="s">
        <v>884</v>
      </c>
      <c r="AD68" s="62">
        <v>0.5</v>
      </c>
      <c r="AE68" s="168">
        <f t="shared" si="11"/>
        <v>0.5</v>
      </c>
      <c r="AF68" s="211">
        <f t="shared" si="10"/>
        <v>0.5</v>
      </c>
      <c r="AG68" s="62" t="str">
        <f t="shared" si="13"/>
        <v>INCUMPLIDA</v>
      </c>
      <c r="AH68" s="62" t="b">
        <f t="shared" si="14"/>
        <v>0</v>
      </c>
      <c r="AI68" s="26" t="str">
        <f t="shared" si="15"/>
        <v>INCUMPLIDA</v>
      </c>
      <c r="AJ68" s="176" t="s">
        <v>1124</v>
      </c>
      <c r="AK68" s="166" t="s">
        <v>245</v>
      </c>
      <c r="AL68" s="36" t="str">
        <f t="shared" si="12"/>
        <v>PENDIENTE</v>
      </c>
      <c r="AM68" s="62"/>
      <c r="AN68" s="26"/>
      <c r="AO68" s="166"/>
    </row>
    <row r="69" spans="1:41" s="243" customFormat="1" ht="91.8" x14ac:dyDescent="0.2">
      <c r="A69" s="316"/>
      <c r="B69" s="317"/>
      <c r="C69" s="318"/>
      <c r="D69" s="318"/>
      <c r="E69" s="317"/>
      <c r="F69" s="318"/>
      <c r="G69" s="319"/>
      <c r="H69" s="310" t="s">
        <v>150</v>
      </c>
      <c r="I69" s="311" t="s">
        <v>491</v>
      </c>
      <c r="J69" s="302" t="s">
        <v>492</v>
      </c>
      <c r="K69" s="302">
        <v>2</v>
      </c>
      <c r="L69" s="302" t="s">
        <v>40</v>
      </c>
      <c r="M69" s="302" t="s">
        <v>109</v>
      </c>
      <c r="N69" s="302" t="s">
        <v>493</v>
      </c>
      <c r="O69" s="173">
        <v>1</v>
      </c>
      <c r="P69" s="308">
        <v>44075</v>
      </c>
      <c r="Q69" s="308">
        <v>44195</v>
      </c>
      <c r="R69" s="302" t="s">
        <v>80</v>
      </c>
      <c r="S69" s="302" t="s">
        <v>329</v>
      </c>
      <c r="T69" s="302" t="s">
        <v>72</v>
      </c>
      <c r="U69" s="284" t="s">
        <v>222</v>
      </c>
      <c r="V69" s="163">
        <v>44316</v>
      </c>
      <c r="W69" s="180" t="s">
        <v>1125</v>
      </c>
      <c r="X69" s="273">
        <v>0.5</v>
      </c>
      <c r="Y69" s="47" t="s">
        <v>242</v>
      </c>
      <c r="Z69" s="28"/>
      <c r="AA69" s="166" t="s">
        <v>245</v>
      </c>
      <c r="AB69" s="167">
        <v>44439</v>
      </c>
      <c r="AC69" s="224" t="s">
        <v>889</v>
      </c>
      <c r="AD69" s="62">
        <v>2</v>
      </c>
      <c r="AE69" s="168">
        <f t="shared" si="11"/>
        <v>1</v>
      </c>
      <c r="AF69" s="165">
        <f t="shared" si="10"/>
        <v>1</v>
      </c>
      <c r="AG69" s="62" t="str">
        <f t="shared" si="13"/>
        <v>TERMINADA EXTEMPORÁNEA</v>
      </c>
      <c r="AH69" s="62" t="b">
        <f t="shared" si="14"/>
        <v>0</v>
      </c>
      <c r="AI69" s="26" t="str">
        <f t="shared" si="15"/>
        <v>TERMINADA EXTEMPORÁNEA</v>
      </c>
      <c r="AJ69" s="180" t="s">
        <v>1126</v>
      </c>
      <c r="AK69" s="166" t="s">
        <v>245</v>
      </c>
      <c r="AL69" s="36" t="str">
        <f t="shared" si="12"/>
        <v>CUMPLIDA</v>
      </c>
      <c r="AM69" s="62" t="s">
        <v>890</v>
      </c>
      <c r="AN69" s="26" t="s">
        <v>173</v>
      </c>
      <c r="AO69" s="166"/>
    </row>
    <row r="70" spans="1:41" s="243" customFormat="1" ht="112.2" x14ac:dyDescent="0.2">
      <c r="A70" s="320">
        <v>323</v>
      </c>
      <c r="B70" s="193">
        <v>44041</v>
      </c>
      <c r="C70" s="194" t="s">
        <v>19</v>
      </c>
      <c r="D70" s="194" t="s">
        <v>446</v>
      </c>
      <c r="E70" s="193">
        <v>44041</v>
      </c>
      <c r="F70" s="194" t="s">
        <v>494</v>
      </c>
      <c r="G70" s="276" t="s">
        <v>495</v>
      </c>
      <c r="H70" s="196" t="s">
        <v>73</v>
      </c>
      <c r="I70" s="197" t="s">
        <v>1127</v>
      </c>
      <c r="J70" s="194" t="s">
        <v>496</v>
      </c>
      <c r="K70" s="194">
        <v>1</v>
      </c>
      <c r="L70" s="194" t="s">
        <v>119</v>
      </c>
      <c r="M70" s="194" t="s">
        <v>460</v>
      </c>
      <c r="N70" s="194" t="s">
        <v>472</v>
      </c>
      <c r="O70" s="206">
        <v>1</v>
      </c>
      <c r="P70" s="307">
        <v>44136</v>
      </c>
      <c r="Q70" s="193">
        <v>44377</v>
      </c>
      <c r="R70" s="194" t="s">
        <v>32</v>
      </c>
      <c r="S70" s="208" t="s">
        <v>221</v>
      </c>
      <c r="T70" s="208" t="s">
        <v>206</v>
      </c>
      <c r="U70" s="284" t="s">
        <v>222</v>
      </c>
      <c r="V70" s="163">
        <v>44316</v>
      </c>
      <c r="W70" s="178" t="s">
        <v>1128</v>
      </c>
      <c r="X70" s="273">
        <v>0.5</v>
      </c>
      <c r="Y70" s="47" t="s">
        <v>239</v>
      </c>
      <c r="Z70" s="28"/>
      <c r="AA70" s="166" t="s">
        <v>732</v>
      </c>
      <c r="AB70" s="167">
        <v>44439</v>
      </c>
      <c r="AC70" s="285" t="s">
        <v>911</v>
      </c>
      <c r="AD70" s="62">
        <v>1</v>
      </c>
      <c r="AE70" s="168">
        <f t="shared" si="11"/>
        <v>1</v>
      </c>
      <c r="AF70" s="165">
        <f t="shared" si="10"/>
        <v>1</v>
      </c>
      <c r="AG70" s="62" t="str">
        <f t="shared" si="13"/>
        <v>TERMINADA EXTEMPORÁNEA</v>
      </c>
      <c r="AH70" s="62" t="b">
        <f t="shared" si="14"/>
        <v>0</v>
      </c>
      <c r="AI70" s="26" t="str">
        <f t="shared" si="15"/>
        <v>TERMINADA EXTEMPORÁNEA</v>
      </c>
      <c r="AJ70" s="178" t="s">
        <v>1129</v>
      </c>
      <c r="AK70" s="166" t="s">
        <v>732</v>
      </c>
      <c r="AL70" s="36" t="str">
        <f t="shared" si="12"/>
        <v>CUMPLIDA</v>
      </c>
      <c r="AM70" s="62" t="s">
        <v>890</v>
      </c>
      <c r="AN70" s="26" t="s">
        <v>173</v>
      </c>
      <c r="AO70" s="166"/>
    </row>
    <row r="71" spans="1:41" s="243" customFormat="1" ht="112.2" x14ac:dyDescent="0.2">
      <c r="A71" s="320">
        <v>324</v>
      </c>
      <c r="B71" s="193">
        <v>44041</v>
      </c>
      <c r="C71" s="194" t="s">
        <v>19</v>
      </c>
      <c r="D71" s="194" t="s">
        <v>446</v>
      </c>
      <c r="E71" s="193">
        <v>44041</v>
      </c>
      <c r="F71" s="194" t="s">
        <v>497</v>
      </c>
      <c r="G71" s="276" t="s">
        <v>498</v>
      </c>
      <c r="H71" s="196" t="s">
        <v>73</v>
      </c>
      <c r="I71" s="197" t="s">
        <v>1127</v>
      </c>
      <c r="J71" s="194" t="s">
        <v>496</v>
      </c>
      <c r="K71" s="194">
        <v>1</v>
      </c>
      <c r="L71" s="194" t="s">
        <v>119</v>
      </c>
      <c r="M71" s="194" t="s">
        <v>460</v>
      </c>
      <c r="N71" s="194" t="s">
        <v>472</v>
      </c>
      <c r="O71" s="206">
        <v>1</v>
      </c>
      <c r="P71" s="307">
        <v>44136</v>
      </c>
      <c r="Q71" s="193">
        <v>44377</v>
      </c>
      <c r="R71" s="194" t="s">
        <v>32</v>
      </c>
      <c r="S71" s="208" t="s">
        <v>221</v>
      </c>
      <c r="T71" s="208" t="s">
        <v>206</v>
      </c>
      <c r="U71" s="209" t="s">
        <v>222</v>
      </c>
      <c r="V71" s="163">
        <v>44316</v>
      </c>
      <c r="W71" s="178" t="s">
        <v>1130</v>
      </c>
      <c r="X71" s="273">
        <v>0.5</v>
      </c>
      <c r="Y71" s="47" t="s">
        <v>239</v>
      </c>
      <c r="Z71" s="28"/>
      <c r="AA71" s="166" t="s">
        <v>732</v>
      </c>
      <c r="AB71" s="167">
        <v>44439</v>
      </c>
      <c r="AC71" s="285" t="s">
        <v>911</v>
      </c>
      <c r="AD71" s="62">
        <v>1</v>
      </c>
      <c r="AE71" s="168">
        <f t="shared" si="11"/>
        <v>1</v>
      </c>
      <c r="AF71" s="165">
        <f t="shared" si="10"/>
        <v>1</v>
      </c>
      <c r="AG71" s="62" t="str">
        <f t="shared" si="13"/>
        <v>TERMINADA EXTEMPORÁNEA</v>
      </c>
      <c r="AH71" s="62" t="b">
        <f t="shared" si="14"/>
        <v>0</v>
      </c>
      <c r="AI71" s="26" t="str">
        <f t="shared" si="15"/>
        <v>TERMINADA EXTEMPORÁNEA</v>
      </c>
      <c r="AJ71" s="178" t="s">
        <v>1129</v>
      </c>
      <c r="AK71" s="166" t="s">
        <v>732</v>
      </c>
      <c r="AL71" s="36" t="str">
        <f t="shared" si="12"/>
        <v>CUMPLIDA</v>
      </c>
      <c r="AM71" s="62" t="s">
        <v>890</v>
      </c>
      <c r="AN71" s="26" t="s">
        <v>173</v>
      </c>
      <c r="AO71" s="166"/>
    </row>
    <row r="72" spans="1:41" s="243" customFormat="1" ht="71.400000000000006" x14ac:dyDescent="0.2">
      <c r="A72" s="320">
        <v>325</v>
      </c>
      <c r="B72" s="308">
        <v>44110</v>
      </c>
      <c r="C72" s="194" t="s">
        <v>19</v>
      </c>
      <c r="D72" s="302" t="s">
        <v>527</v>
      </c>
      <c r="E72" s="308">
        <v>44110</v>
      </c>
      <c r="F72" s="302">
        <v>1</v>
      </c>
      <c r="G72" s="276" t="s">
        <v>503</v>
      </c>
      <c r="H72" s="196" t="s">
        <v>504</v>
      </c>
      <c r="I72" s="197" t="s">
        <v>505</v>
      </c>
      <c r="J72" s="321" t="s">
        <v>506</v>
      </c>
      <c r="K72" s="302">
        <v>1</v>
      </c>
      <c r="L72" s="192" t="s">
        <v>21</v>
      </c>
      <c r="M72" s="194" t="s">
        <v>507</v>
      </c>
      <c r="N72" s="194" t="s">
        <v>508</v>
      </c>
      <c r="O72" s="206">
        <v>1</v>
      </c>
      <c r="P72" s="215">
        <v>44136</v>
      </c>
      <c r="Q72" s="322">
        <v>44561</v>
      </c>
      <c r="R72" s="194" t="s">
        <v>29</v>
      </c>
      <c r="S72" s="208" t="s">
        <v>44</v>
      </c>
      <c r="T72" s="208" t="s">
        <v>191</v>
      </c>
      <c r="U72" s="209" t="s">
        <v>222</v>
      </c>
      <c r="V72" s="163">
        <v>44316</v>
      </c>
      <c r="W72" s="164" t="s">
        <v>1131</v>
      </c>
      <c r="X72" s="273">
        <v>0</v>
      </c>
      <c r="Y72" s="47" t="s">
        <v>241</v>
      </c>
      <c r="Z72" s="28"/>
      <c r="AA72" s="166" t="s">
        <v>244</v>
      </c>
      <c r="AB72" s="167">
        <v>44439</v>
      </c>
      <c r="AC72" s="275" t="s">
        <v>941</v>
      </c>
      <c r="AD72" s="62">
        <v>0.5</v>
      </c>
      <c r="AE72" s="168">
        <f t="shared" si="11"/>
        <v>0.5</v>
      </c>
      <c r="AF72" s="165">
        <f t="shared" si="10"/>
        <v>0.5</v>
      </c>
      <c r="AG72" s="62" t="b">
        <f t="shared" si="13"/>
        <v>0</v>
      </c>
      <c r="AH72" s="62" t="str">
        <f t="shared" si="14"/>
        <v>EN PROCESO</v>
      </c>
      <c r="AI72" s="26" t="str">
        <f t="shared" si="15"/>
        <v>EN PROCESO</v>
      </c>
      <c r="AJ72" s="164" t="s">
        <v>1132</v>
      </c>
      <c r="AK72" s="166" t="s">
        <v>244</v>
      </c>
      <c r="AL72" s="36" t="str">
        <f t="shared" si="12"/>
        <v>PENDIENTE</v>
      </c>
      <c r="AM72" s="62"/>
      <c r="AN72" s="26"/>
      <c r="AO72" s="166"/>
    </row>
    <row r="73" spans="1:41" s="243" customFormat="1" ht="102" x14ac:dyDescent="0.2">
      <c r="A73" s="320">
        <v>326</v>
      </c>
      <c r="B73" s="308">
        <v>44110</v>
      </c>
      <c r="C73" s="194" t="s">
        <v>19</v>
      </c>
      <c r="D73" s="302" t="s">
        <v>527</v>
      </c>
      <c r="E73" s="308">
        <v>44110</v>
      </c>
      <c r="F73" s="302">
        <v>2</v>
      </c>
      <c r="G73" s="276" t="s">
        <v>569</v>
      </c>
      <c r="H73" s="196" t="s">
        <v>504</v>
      </c>
      <c r="I73" s="197" t="s">
        <v>515</v>
      </c>
      <c r="J73" s="302" t="s">
        <v>570</v>
      </c>
      <c r="K73" s="302">
        <v>2</v>
      </c>
      <c r="L73" s="192" t="s">
        <v>21</v>
      </c>
      <c r="M73" s="194" t="s">
        <v>571</v>
      </c>
      <c r="N73" s="194" t="s">
        <v>508</v>
      </c>
      <c r="O73" s="206">
        <v>1</v>
      </c>
      <c r="P73" s="215">
        <v>44136</v>
      </c>
      <c r="Q73" s="322">
        <v>44561</v>
      </c>
      <c r="R73" s="194" t="s">
        <v>29</v>
      </c>
      <c r="S73" s="208" t="s">
        <v>44</v>
      </c>
      <c r="T73" s="208" t="s">
        <v>191</v>
      </c>
      <c r="U73" s="209" t="s">
        <v>222</v>
      </c>
      <c r="V73" s="163">
        <v>44316</v>
      </c>
      <c r="W73" s="164" t="s">
        <v>1133</v>
      </c>
      <c r="X73" s="273">
        <v>0.5</v>
      </c>
      <c r="Y73" s="47" t="s">
        <v>239</v>
      </c>
      <c r="Z73" s="28"/>
      <c r="AA73" s="166" t="s">
        <v>244</v>
      </c>
      <c r="AB73" s="167">
        <v>44439</v>
      </c>
      <c r="AC73" s="258" t="s">
        <v>942</v>
      </c>
      <c r="AD73" s="62">
        <v>1</v>
      </c>
      <c r="AE73" s="168">
        <f t="shared" si="11"/>
        <v>0.5</v>
      </c>
      <c r="AF73" s="165">
        <f t="shared" si="10"/>
        <v>0.5</v>
      </c>
      <c r="AG73" s="62" t="b">
        <f t="shared" si="13"/>
        <v>0</v>
      </c>
      <c r="AH73" s="62" t="str">
        <f t="shared" si="14"/>
        <v>EN PROCESO</v>
      </c>
      <c r="AI73" s="26" t="str">
        <f t="shared" si="15"/>
        <v>EN PROCESO</v>
      </c>
      <c r="AJ73" s="164" t="s">
        <v>1134</v>
      </c>
      <c r="AK73" s="166" t="s">
        <v>244</v>
      </c>
      <c r="AL73" s="36" t="str">
        <f t="shared" si="12"/>
        <v>PENDIENTE</v>
      </c>
      <c r="AM73" s="62"/>
      <c r="AN73" s="26"/>
      <c r="AO73" s="166"/>
    </row>
    <row r="74" spans="1:41" s="243" customFormat="1" ht="112.2" x14ac:dyDescent="0.2">
      <c r="A74" s="320">
        <v>327</v>
      </c>
      <c r="B74" s="308">
        <v>44110</v>
      </c>
      <c r="C74" s="194" t="s">
        <v>19</v>
      </c>
      <c r="D74" s="302" t="s">
        <v>527</v>
      </c>
      <c r="E74" s="308">
        <v>44110</v>
      </c>
      <c r="F74" s="302">
        <v>3</v>
      </c>
      <c r="G74" s="276" t="s">
        <v>572</v>
      </c>
      <c r="H74" s="196" t="s">
        <v>504</v>
      </c>
      <c r="I74" s="197" t="s">
        <v>509</v>
      </c>
      <c r="J74" s="302" t="s">
        <v>510</v>
      </c>
      <c r="K74" s="302">
        <v>1</v>
      </c>
      <c r="L74" s="192" t="s">
        <v>21</v>
      </c>
      <c r="M74" s="194" t="s">
        <v>511</v>
      </c>
      <c r="N74" s="194" t="s">
        <v>508</v>
      </c>
      <c r="O74" s="206">
        <v>1</v>
      </c>
      <c r="P74" s="215">
        <v>44136</v>
      </c>
      <c r="Q74" s="322">
        <v>44561</v>
      </c>
      <c r="R74" s="194" t="s">
        <v>29</v>
      </c>
      <c r="S74" s="208" t="s">
        <v>44</v>
      </c>
      <c r="T74" s="208" t="s">
        <v>191</v>
      </c>
      <c r="U74" s="209" t="s">
        <v>222</v>
      </c>
      <c r="V74" s="163">
        <v>44316</v>
      </c>
      <c r="W74" s="164" t="s">
        <v>1135</v>
      </c>
      <c r="X74" s="273">
        <v>0</v>
      </c>
      <c r="Y74" s="47" t="s">
        <v>241</v>
      </c>
      <c r="Z74" s="28"/>
      <c r="AA74" s="166" t="s">
        <v>244</v>
      </c>
      <c r="AB74" s="167">
        <v>44439</v>
      </c>
      <c r="AC74" s="177" t="s">
        <v>897</v>
      </c>
      <c r="AD74" s="62">
        <v>0</v>
      </c>
      <c r="AE74" s="168">
        <f t="shared" si="11"/>
        <v>0</v>
      </c>
      <c r="AF74" s="165">
        <f t="shared" ref="AF74:AF94" si="16">IF(OR(O74="",AE74=""),"",IF(OR(O74=0,AE74=0),0,IF(AE74*100%/O74&gt;100%,100%,(AE74*100%)/O74)))</f>
        <v>0</v>
      </c>
      <c r="AG74" s="62" t="b">
        <f t="shared" si="13"/>
        <v>0</v>
      </c>
      <c r="AH74" s="62" t="str">
        <f t="shared" si="14"/>
        <v>SIN INICIAR</v>
      </c>
      <c r="AI74" s="26" t="str">
        <f t="shared" si="15"/>
        <v>SIN INICIAR</v>
      </c>
      <c r="AJ74" s="164" t="s">
        <v>1136</v>
      </c>
      <c r="AK74" s="166" t="s">
        <v>244</v>
      </c>
      <c r="AL74" s="36" t="str">
        <f t="shared" si="12"/>
        <v>PENDIENTE</v>
      </c>
      <c r="AM74" s="62"/>
      <c r="AN74" s="26"/>
      <c r="AO74" s="166"/>
    </row>
    <row r="75" spans="1:41" s="243" customFormat="1" ht="81.599999999999994" x14ac:dyDescent="0.2">
      <c r="A75" s="320">
        <v>328</v>
      </c>
      <c r="B75" s="308">
        <v>44110</v>
      </c>
      <c r="C75" s="194" t="s">
        <v>19</v>
      </c>
      <c r="D75" s="302" t="s">
        <v>527</v>
      </c>
      <c r="E75" s="308">
        <v>44110</v>
      </c>
      <c r="F75" s="302">
        <v>6</v>
      </c>
      <c r="G75" s="276" t="s">
        <v>513</v>
      </c>
      <c r="H75" s="196" t="s">
        <v>504</v>
      </c>
      <c r="I75" s="197" t="s">
        <v>517</v>
      </c>
      <c r="J75" s="302" t="s">
        <v>518</v>
      </c>
      <c r="K75" s="302">
        <v>2</v>
      </c>
      <c r="L75" s="192" t="s">
        <v>21</v>
      </c>
      <c r="M75" s="194" t="s">
        <v>512</v>
      </c>
      <c r="N75" s="194" t="s">
        <v>508</v>
      </c>
      <c r="O75" s="206">
        <v>1</v>
      </c>
      <c r="P75" s="215">
        <v>44136</v>
      </c>
      <c r="Q75" s="322">
        <v>44561</v>
      </c>
      <c r="R75" s="194" t="s">
        <v>29</v>
      </c>
      <c r="S75" s="208" t="s">
        <v>44</v>
      </c>
      <c r="T75" s="208" t="s">
        <v>191</v>
      </c>
      <c r="U75" s="209" t="s">
        <v>222</v>
      </c>
      <c r="V75" s="163">
        <v>44316</v>
      </c>
      <c r="W75" s="164" t="s">
        <v>1137</v>
      </c>
      <c r="X75" s="273">
        <v>0</v>
      </c>
      <c r="Y75" s="47" t="s">
        <v>241</v>
      </c>
      <c r="Z75" s="28"/>
      <c r="AA75" s="166" t="s">
        <v>244</v>
      </c>
      <c r="AB75" s="167">
        <v>44439</v>
      </c>
      <c r="AC75" s="275" t="s">
        <v>943</v>
      </c>
      <c r="AD75" s="62">
        <v>0.5</v>
      </c>
      <c r="AE75" s="168">
        <f t="shared" si="11"/>
        <v>0.25</v>
      </c>
      <c r="AF75" s="165">
        <f t="shared" si="16"/>
        <v>0.25</v>
      </c>
      <c r="AG75" s="62" t="b">
        <f t="shared" si="13"/>
        <v>0</v>
      </c>
      <c r="AH75" s="62" t="str">
        <f t="shared" si="14"/>
        <v>EN PROCESO</v>
      </c>
      <c r="AI75" s="26" t="str">
        <f t="shared" si="15"/>
        <v>EN PROCESO</v>
      </c>
      <c r="AJ75" s="164" t="s">
        <v>1138</v>
      </c>
      <c r="AK75" s="166" t="s">
        <v>244</v>
      </c>
      <c r="AL75" s="36" t="str">
        <f t="shared" si="12"/>
        <v>PENDIENTE</v>
      </c>
      <c r="AM75" s="62"/>
      <c r="AN75" s="26"/>
      <c r="AO75" s="166"/>
    </row>
    <row r="76" spans="1:41" s="243" customFormat="1" ht="102" customHeight="1" x14ac:dyDescent="0.2">
      <c r="A76" s="320">
        <v>329</v>
      </c>
      <c r="B76" s="308">
        <v>44110</v>
      </c>
      <c r="C76" s="194" t="s">
        <v>19</v>
      </c>
      <c r="D76" s="302" t="s">
        <v>527</v>
      </c>
      <c r="E76" s="308">
        <v>44110</v>
      </c>
      <c r="F76" s="302">
        <v>7</v>
      </c>
      <c r="G76" s="276" t="s">
        <v>514</v>
      </c>
      <c r="H76" s="196" t="s">
        <v>504</v>
      </c>
      <c r="I76" s="197" t="s">
        <v>519</v>
      </c>
      <c r="J76" s="302" t="s">
        <v>525</v>
      </c>
      <c r="K76" s="302">
        <v>1</v>
      </c>
      <c r="L76" s="192" t="s">
        <v>21</v>
      </c>
      <c r="M76" s="194" t="s">
        <v>526</v>
      </c>
      <c r="N76" s="194" t="s">
        <v>508</v>
      </c>
      <c r="O76" s="206">
        <v>1</v>
      </c>
      <c r="P76" s="215">
        <v>44136</v>
      </c>
      <c r="Q76" s="322">
        <v>44561</v>
      </c>
      <c r="R76" s="194" t="s">
        <v>29</v>
      </c>
      <c r="S76" s="208" t="s">
        <v>44</v>
      </c>
      <c r="T76" s="208" t="s">
        <v>191</v>
      </c>
      <c r="U76" s="209" t="s">
        <v>222</v>
      </c>
      <c r="V76" s="163">
        <v>44316</v>
      </c>
      <c r="W76" s="164" t="s">
        <v>1139</v>
      </c>
      <c r="X76" s="273">
        <v>0</v>
      </c>
      <c r="Y76" s="47" t="s">
        <v>241</v>
      </c>
      <c r="Z76" s="28"/>
      <c r="AA76" s="166" t="s">
        <v>244</v>
      </c>
      <c r="AB76" s="167">
        <v>44439</v>
      </c>
      <c r="AC76" s="275" t="s">
        <v>971</v>
      </c>
      <c r="AD76" s="62">
        <v>0.5</v>
      </c>
      <c r="AE76" s="168">
        <f t="shared" si="11"/>
        <v>0.5</v>
      </c>
      <c r="AF76" s="165">
        <f t="shared" si="16"/>
        <v>0.5</v>
      </c>
      <c r="AG76" s="62" t="b">
        <f t="shared" si="13"/>
        <v>0</v>
      </c>
      <c r="AH76" s="62" t="str">
        <f t="shared" si="14"/>
        <v>EN PROCESO</v>
      </c>
      <c r="AI76" s="26" t="str">
        <f t="shared" si="15"/>
        <v>EN PROCESO</v>
      </c>
      <c r="AJ76" s="164" t="s">
        <v>1140</v>
      </c>
      <c r="AK76" s="166" t="s">
        <v>244</v>
      </c>
      <c r="AL76" s="36" t="str">
        <f t="shared" si="12"/>
        <v>PENDIENTE</v>
      </c>
      <c r="AM76" s="62"/>
      <c r="AN76" s="26"/>
      <c r="AO76" s="166"/>
    </row>
    <row r="77" spans="1:41" s="243" customFormat="1" ht="91.8" x14ac:dyDescent="0.2">
      <c r="A77" s="320">
        <v>330</v>
      </c>
      <c r="B77" s="308">
        <v>44110</v>
      </c>
      <c r="C77" s="194" t="s">
        <v>19</v>
      </c>
      <c r="D77" s="302" t="s">
        <v>527</v>
      </c>
      <c r="E77" s="308">
        <v>44110</v>
      </c>
      <c r="F77" s="302">
        <v>10</v>
      </c>
      <c r="G77" s="276" t="s">
        <v>516</v>
      </c>
      <c r="H77" s="196" t="s">
        <v>504</v>
      </c>
      <c r="I77" s="197" t="s">
        <v>520</v>
      </c>
      <c r="J77" s="302" t="s">
        <v>522</v>
      </c>
      <c r="K77" s="302">
        <v>1</v>
      </c>
      <c r="L77" s="192" t="s">
        <v>21</v>
      </c>
      <c r="M77" s="194" t="s">
        <v>573</v>
      </c>
      <c r="N77" s="194" t="s">
        <v>508</v>
      </c>
      <c r="O77" s="206">
        <v>1</v>
      </c>
      <c r="P77" s="215">
        <v>44136</v>
      </c>
      <c r="Q77" s="322">
        <v>44561</v>
      </c>
      <c r="R77" s="194" t="s">
        <v>29</v>
      </c>
      <c r="S77" s="208" t="s">
        <v>44</v>
      </c>
      <c r="T77" s="208" t="s">
        <v>191</v>
      </c>
      <c r="U77" s="209" t="s">
        <v>222</v>
      </c>
      <c r="V77" s="163">
        <v>44316</v>
      </c>
      <c r="W77" s="164" t="s">
        <v>1141</v>
      </c>
      <c r="X77" s="273">
        <v>0.5</v>
      </c>
      <c r="Y77" s="47" t="s">
        <v>239</v>
      </c>
      <c r="Z77" s="28"/>
      <c r="AA77" s="166" t="s">
        <v>244</v>
      </c>
      <c r="AB77" s="167">
        <v>44439</v>
      </c>
      <c r="AC77" s="258" t="s">
        <v>972</v>
      </c>
      <c r="AD77" s="62">
        <v>0.5</v>
      </c>
      <c r="AE77" s="168">
        <f t="shared" si="11"/>
        <v>0.5</v>
      </c>
      <c r="AF77" s="165">
        <f t="shared" si="16"/>
        <v>0.5</v>
      </c>
      <c r="AG77" s="62" t="b">
        <f t="shared" si="13"/>
        <v>0</v>
      </c>
      <c r="AH77" s="62" t="str">
        <f t="shared" si="14"/>
        <v>EN PROCESO</v>
      </c>
      <c r="AI77" s="26" t="str">
        <f t="shared" si="15"/>
        <v>EN PROCESO</v>
      </c>
      <c r="AJ77" s="164" t="s">
        <v>1142</v>
      </c>
      <c r="AK77" s="166" t="s">
        <v>244</v>
      </c>
      <c r="AL77" s="36" t="str">
        <f t="shared" si="12"/>
        <v>PENDIENTE</v>
      </c>
      <c r="AM77" s="62"/>
      <c r="AN77" s="26"/>
      <c r="AO77" s="166"/>
    </row>
    <row r="78" spans="1:41" s="243" customFormat="1" ht="71.400000000000006" x14ac:dyDescent="0.2">
      <c r="A78" s="320">
        <v>331</v>
      </c>
      <c r="B78" s="308">
        <v>44110</v>
      </c>
      <c r="C78" s="194" t="s">
        <v>19</v>
      </c>
      <c r="D78" s="302" t="s">
        <v>527</v>
      </c>
      <c r="E78" s="308">
        <v>44110</v>
      </c>
      <c r="F78" s="302">
        <v>12</v>
      </c>
      <c r="G78" s="276" t="s">
        <v>574</v>
      </c>
      <c r="H78" s="196" t="s">
        <v>504</v>
      </c>
      <c r="I78" s="197" t="s">
        <v>521</v>
      </c>
      <c r="J78" s="302" t="s">
        <v>523</v>
      </c>
      <c r="K78" s="302">
        <v>1</v>
      </c>
      <c r="L78" s="192" t="s">
        <v>21</v>
      </c>
      <c r="M78" s="194" t="s">
        <v>524</v>
      </c>
      <c r="N78" s="194" t="s">
        <v>508</v>
      </c>
      <c r="O78" s="206">
        <v>1</v>
      </c>
      <c r="P78" s="215">
        <v>44136</v>
      </c>
      <c r="Q78" s="322">
        <v>44561</v>
      </c>
      <c r="R78" s="194" t="s">
        <v>29</v>
      </c>
      <c r="S78" s="208" t="s">
        <v>44</v>
      </c>
      <c r="T78" s="208" t="s">
        <v>191</v>
      </c>
      <c r="U78" s="209" t="s">
        <v>222</v>
      </c>
      <c r="V78" s="163">
        <v>44316</v>
      </c>
      <c r="W78" s="164" t="s">
        <v>1143</v>
      </c>
      <c r="X78" s="273">
        <v>0.5</v>
      </c>
      <c r="Y78" s="47" t="s">
        <v>239</v>
      </c>
      <c r="Z78" s="28"/>
      <c r="AA78" s="166" t="s">
        <v>244</v>
      </c>
      <c r="AB78" s="167">
        <v>44439</v>
      </c>
      <c r="AC78" s="258" t="s">
        <v>944</v>
      </c>
      <c r="AD78" s="62">
        <v>0.5</v>
      </c>
      <c r="AE78" s="168">
        <f t="shared" si="11"/>
        <v>0.5</v>
      </c>
      <c r="AF78" s="165">
        <f t="shared" si="16"/>
        <v>0.5</v>
      </c>
      <c r="AG78" s="62" t="b">
        <f t="shared" si="13"/>
        <v>0</v>
      </c>
      <c r="AH78" s="62" t="str">
        <f t="shared" si="14"/>
        <v>EN PROCESO</v>
      </c>
      <c r="AI78" s="26" t="str">
        <f t="shared" si="15"/>
        <v>EN PROCESO</v>
      </c>
      <c r="AJ78" s="164" t="s">
        <v>1144</v>
      </c>
      <c r="AK78" s="166" t="s">
        <v>244</v>
      </c>
      <c r="AL78" s="36" t="str">
        <f t="shared" si="12"/>
        <v>PENDIENTE</v>
      </c>
      <c r="AM78" s="62"/>
      <c r="AN78" s="26"/>
      <c r="AO78" s="166"/>
    </row>
    <row r="79" spans="1:41" s="243" customFormat="1" ht="112.2" x14ac:dyDescent="0.2">
      <c r="A79" s="320">
        <v>332</v>
      </c>
      <c r="B79" s="308">
        <v>44152</v>
      </c>
      <c r="C79" s="194" t="s">
        <v>19</v>
      </c>
      <c r="D79" s="302" t="s">
        <v>528</v>
      </c>
      <c r="E79" s="308">
        <v>44152</v>
      </c>
      <c r="F79" s="302">
        <v>1</v>
      </c>
      <c r="G79" s="276" t="s">
        <v>530</v>
      </c>
      <c r="H79" s="196" t="s">
        <v>529</v>
      </c>
      <c r="I79" s="197" t="s">
        <v>531</v>
      </c>
      <c r="J79" s="302" t="s">
        <v>532</v>
      </c>
      <c r="K79" s="302">
        <v>1</v>
      </c>
      <c r="L79" s="192" t="s">
        <v>21</v>
      </c>
      <c r="M79" s="194" t="s">
        <v>533</v>
      </c>
      <c r="N79" s="194" t="s">
        <v>508</v>
      </c>
      <c r="O79" s="206">
        <v>1</v>
      </c>
      <c r="P79" s="215">
        <v>44153</v>
      </c>
      <c r="Q79" s="322">
        <v>44500</v>
      </c>
      <c r="R79" s="194" t="s">
        <v>60</v>
      </c>
      <c r="S79" s="208" t="s">
        <v>43</v>
      </c>
      <c r="T79" s="208" t="s">
        <v>49</v>
      </c>
      <c r="U79" s="209" t="s">
        <v>222</v>
      </c>
      <c r="V79" s="163">
        <v>44316</v>
      </c>
      <c r="W79" s="180" t="s">
        <v>1145</v>
      </c>
      <c r="X79" s="273">
        <v>0.5</v>
      </c>
      <c r="Y79" s="47" t="s">
        <v>239</v>
      </c>
      <c r="Z79" s="28"/>
      <c r="AA79" s="166" t="s">
        <v>245</v>
      </c>
      <c r="AB79" s="167">
        <v>44439</v>
      </c>
      <c r="AC79" s="258" t="s">
        <v>879</v>
      </c>
      <c r="AD79" s="62">
        <v>0.5</v>
      </c>
      <c r="AE79" s="168">
        <v>1</v>
      </c>
      <c r="AF79" s="165">
        <f t="shared" si="16"/>
        <v>1</v>
      </c>
      <c r="AG79" s="62" t="b">
        <f t="shared" si="13"/>
        <v>0</v>
      </c>
      <c r="AH79" s="62" t="str">
        <f t="shared" si="14"/>
        <v>TERMINADA</v>
      </c>
      <c r="AI79" s="26" t="str">
        <f t="shared" si="15"/>
        <v>TERMINADA</v>
      </c>
      <c r="AJ79" s="180" t="s">
        <v>1146</v>
      </c>
      <c r="AK79" s="166" t="s">
        <v>245</v>
      </c>
      <c r="AL79" s="36" t="str">
        <f t="shared" si="12"/>
        <v>CUMPLIDA</v>
      </c>
      <c r="AM79" s="62" t="s">
        <v>953</v>
      </c>
      <c r="AN79" s="26" t="s">
        <v>173</v>
      </c>
      <c r="AO79" s="166" t="s">
        <v>955</v>
      </c>
    </row>
    <row r="80" spans="1:41" s="243" customFormat="1" ht="122.4" x14ac:dyDescent="0.2">
      <c r="A80" s="320">
        <v>333</v>
      </c>
      <c r="B80" s="308">
        <v>44152</v>
      </c>
      <c r="C80" s="194" t="s">
        <v>19</v>
      </c>
      <c r="D80" s="302" t="s">
        <v>528</v>
      </c>
      <c r="E80" s="308">
        <v>44152</v>
      </c>
      <c r="F80" s="302">
        <v>2</v>
      </c>
      <c r="G80" s="323" t="s">
        <v>537</v>
      </c>
      <c r="H80" s="196" t="s">
        <v>529</v>
      </c>
      <c r="I80" s="324" t="s">
        <v>575</v>
      </c>
      <c r="J80" s="325" t="s">
        <v>540</v>
      </c>
      <c r="K80" s="326">
        <v>1</v>
      </c>
      <c r="L80" s="326" t="s">
        <v>21</v>
      </c>
      <c r="M80" s="327" t="s">
        <v>541</v>
      </c>
      <c r="N80" s="194" t="s">
        <v>508</v>
      </c>
      <c r="O80" s="206">
        <v>1</v>
      </c>
      <c r="P80" s="215">
        <v>44153</v>
      </c>
      <c r="Q80" s="322">
        <v>44500</v>
      </c>
      <c r="R80" s="194" t="s">
        <v>60</v>
      </c>
      <c r="S80" s="208" t="s">
        <v>43</v>
      </c>
      <c r="T80" s="208" t="s">
        <v>49</v>
      </c>
      <c r="U80" s="209" t="s">
        <v>222</v>
      </c>
      <c r="V80" s="163">
        <v>44316</v>
      </c>
      <c r="W80" s="180" t="s">
        <v>1147</v>
      </c>
      <c r="X80" s="273">
        <v>0.5</v>
      </c>
      <c r="Y80" s="47" t="s">
        <v>239</v>
      </c>
      <c r="Z80" s="28"/>
      <c r="AA80" s="166" t="s">
        <v>245</v>
      </c>
      <c r="AB80" s="167">
        <v>44439</v>
      </c>
      <c r="AC80" s="258" t="s">
        <v>973</v>
      </c>
      <c r="AD80" s="62">
        <v>1</v>
      </c>
      <c r="AE80" s="168">
        <f t="shared" si="11"/>
        <v>1</v>
      </c>
      <c r="AF80" s="165">
        <f t="shared" si="16"/>
        <v>1</v>
      </c>
      <c r="AG80" s="62" t="b">
        <f t="shared" si="13"/>
        <v>0</v>
      </c>
      <c r="AH80" s="62" t="str">
        <f t="shared" si="14"/>
        <v>TERMINADA</v>
      </c>
      <c r="AI80" s="26" t="str">
        <f t="shared" si="15"/>
        <v>TERMINADA</v>
      </c>
      <c r="AJ80" s="180" t="s">
        <v>1148</v>
      </c>
      <c r="AK80" s="166" t="s">
        <v>245</v>
      </c>
      <c r="AL80" s="36" t="str">
        <f t="shared" si="12"/>
        <v>CUMPLIDA</v>
      </c>
      <c r="AM80" s="62" t="s">
        <v>880</v>
      </c>
      <c r="AN80" s="26" t="s">
        <v>173</v>
      </c>
      <c r="AO80" s="166"/>
    </row>
    <row r="81" spans="1:41" s="243" customFormat="1" ht="122.4" x14ac:dyDescent="0.2">
      <c r="A81" s="320">
        <v>335</v>
      </c>
      <c r="B81" s="308">
        <v>44152</v>
      </c>
      <c r="C81" s="194" t="s">
        <v>19</v>
      </c>
      <c r="D81" s="302" t="s">
        <v>528</v>
      </c>
      <c r="E81" s="308">
        <v>44152</v>
      </c>
      <c r="F81" s="302">
        <v>4</v>
      </c>
      <c r="G81" s="328" t="s">
        <v>538</v>
      </c>
      <c r="H81" s="196" t="s">
        <v>529</v>
      </c>
      <c r="I81" s="329" t="s">
        <v>539</v>
      </c>
      <c r="J81" s="325" t="s">
        <v>542</v>
      </c>
      <c r="K81" s="326">
        <v>1</v>
      </c>
      <c r="L81" s="326" t="s">
        <v>21</v>
      </c>
      <c r="M81" s="327" t="s">
        <v>576</v>
      </c>
      <c r="N81" s="194" t="s">
        <v>508</v>
      </c>
      <c r="O81" s="206">
        <v>1</v>
      </c>
      <c r="P81" s="215">
        <v>44153</v>
      </c>
      <c r="Q81" s="322">
        <v>44377</v>
      </c>
      <c r="R81" s="194" t="s">
        <v>536</v>
      </c>
      <c r="S81" s="208" t="s">
        <v>534</v>
      </c>
      <c r="T81" s="208" t="s">
        <v>535</v>
      </c>
      <c r="U81" s="209" t="s">
        <v>222</v>
      </c>
      <c r="V81" s="163">
        <v>44316</v>
      </c>
      <c r="W81" s="180" t="s">
        <v>1149</v>
      </c>
      <c r="X81" s="273">
        <v>0.5</v>
      </c>
      <c r="Y81" s="47" t="s">
        <v>239</v>
      </c>
      <c r="Z81" s="28"/>
      <c r="AA81" s="166" t="s">
        <v>245</v>
      </c>
      <c r="AB81" s="167">
        <v>44439</v>
      </c>
      <c r="AC81" s="258" t="s">
        <v>974</v>
      </c>
      <c r="AD81" s="62">
        <v>1</v>
      </c>
      <c r="AE81" s="168">
        <f t="shared" si="11"/>
        <v>1</v>
      </c>
      <c r="AF81" s="165">
        <f t="shared" si="16"/>
        <v>1</v>
      </c>
      <c r="AG81" s="62" t="b">
        <f>IF(AD81="","",IF(AB81&lt;Q81,IF(AF81&lt;100%,"INCUMPLIDA",IF(AF81=100%,"TERMINADA EXTEMPORÁNEA"))))</f>
        <v>0</v>
      </c>
      <c r="AH81" s="62" t="str">
        <f>IF(AD81="","",IF(AB81&gt;Q81,IF(AF81=0%,"SIN INICIAR",IF(AF81=100%,"TERMINADA",IF(AF81&gt;0%,"EN PROCESO")))))</f>
        <v>TERMINADA</v>
      </c>
      <c r="AI81" s="26" t="str">
        <f>IF(AD81="","",IF(AB81&lt;Q81,AG81,IF(AB81&gt;Q81,AH81)))</f>
        <v>TERMINADA</v>
      </c>
      <c r="AJ81" s="180" t="s">
        <v>1150</v>
      </c>
      <c r="AK81" s="166" t="s">
        <v>933</v>
      </c>
      <c r="AL81" s="36" t="str">
        <f t="shared" si="12"/>
        <v>CUMPLIDA</v>
      </c>
      <c r="AM81" s="62" t="s">
        <v>881</v>
      </c>
      <c r="AN81" s="26" t="s">
        <v>173</v>
      </c>
      <c r="AO81" s="166"/>
    </row>
    <row r="82" spans="1:41" s="243" customFormat="1" ht="163.19999999999999" x14ac:dyDescent="0.2">
      <c r="A82" s="320">
        <v>336</v>
      </c>
      <c r="B82" s="237">
        <v>44182</v>
      </c>
      <c r="C82" s="235" t="s">
        <v>19</v>
      </c>
      <c r="D82" s="235" t="s">
        <v>102</v>
      </c>
      <c r="E82" s="330">
        <f t="shared" ref="E82:E90" si="17">B82</f>
        <v>44182</v>
      </c>
      <c r="F82" s="235" t="s">
        <v>577</v>
      </c>
      <c r="G82" s="331" t="s">
        <v>578</v>
      </c>
      <c r="H82" s="332" t="s">
        <v>333</v>
      </c>
      <c r="I82" s="333" t="s">
        <v>711</v>
      </c>
      <c r="J82" s="235" t="s">
        <v>712</v>
      </c>
      <c r="K82" s="235">
        <v>1</v>
      </c>
      <c r="L82" s="235" t="s">
        <v>119</v>
      </c>
      <c r="M82" s="235" t="s">
        <v>579</v>
      </c>
      <c r="N82" s="194" t="s">
        <v>508</v>
      </c>
      <c r="O82" s="334">
        <v>1</v>
      </c>
      <c r="P82" s="237">
        <v>44228</v>
      </c>
      <c r="Q82" s="237">
        <v>44562</v>
      </c>
      <c r="R82" s="235" t="s">
        <v>63</v>
      </c>
      <c r="S82" s="62" t="s">
        <v>341</v>
      </c>
      <c r="T82" s="62" t="s">
        <v>580</v>
      </c>
      <c r="U82" s="209" t="s">
        <v>222</v>
      </c>
      <c r="V82" s="163">
        <v>44316</v>
      </c>
      <c r="W82" s="164" t="s">
        <v>1151</v>
      </c>
      <c r="X82" s="273">
        <v>0</v>
      </c>
      <c r="Y82" s="47" t="s">
        <v>241</v>
      </c>
      <c r="Z82" s="50"/>
      <c r="AA82" s="166" t="s">
        <v>244</v>
      </c>
      <c r="AB82" s="167">
        <v>44439</v>
      </c>
      <c r="AC82" s="274" t="s">
        <v>975</v>
      </c>
      <c r="AD82" s="62">
        <v>0</v>
      </c>
      <c r="AE82" s="168">
        <f t="shared" si="11"/>
        <v>0</v>
      </c>
      <c r="AF82" s="165">
        <f t="shared" si="16"/>
        <v>0</v>
      </c>
      <c r="AG82" s="62" t="b">
        <f t="shared" si="13"/>
        <v>0</v>
      </c>
      <c r="AH82" s="62" t="str">
        <f t="shared" si="14"/>
        <v>SIN INICIAR</v>
      </c>
      <c r="AI82" s="26" t="str">
        <f t="shared" si="15"/>
        <v>SIN INICIAR</v>
      </c>
      <c r="AJ82" s="164" t="s">
        <v>1152</v>
      </c>
      <c r="AK82" s="166" t="s">
        <v>244</v>
      </c>
      <c r="AL82" s="36" t="str">
        <f t="shared" si="12"/>
        <v>PENDIENTE</v>
      </c>
      <c r="AM82" s="62"/>
      <c r="AN82" s="26"/>
      <c r="AO82" s="166"/>
    </row>
    <row r="83" spans="1:41" s="243" customFormat="1" ht="122.4" x14ac:dyDescent="0.2">
      <c r="A83" s="320">
        <v>337</v>
      </c>
      <c r="B83" s="237">
        <v>44182</v>
      </c>
      <c r="C83" s="235" t="s">
        <v>19</v>
      </c>
      <c r="D83" s="235" t="s">
        <v>102</v>
      </c>
      <c r="E83" s="330">
        <f t="shared" si="17"/>
        <v>44182</v>
      </c>
      <c r="F83" s="235" t="s">
        <v>581</v>
      </c>
      <c r="G83" s="331" t="s">
        <v>582</v>
      </c>
      <c r="H83" s="332" t="s">
        <v>333</v>
      </c>
      <c r="I83" s="333" t="s">
        <v>713</v>
      </c>
      <c r="J83" s="235" t="s">
        <v>583</v>
      </c>
      <c r="K83" s="235">
        <v>1</v>
      </c>
      <c r="L83" s="235" t="s">
        <v>119</v>
      </c>
      <c r="M83" s="235" t="s">
        <v>584</v>
      </c>
      <c r="N83" s="194" t="s">
        <v>508</v>
      </c>
      <c r="O83" s="334">
        <v>1</v>
      </c>
      <c r="P83" s="237">
        <v>44197</v>
      </c>
      <c r="Q83" s="237">
        <v>44562</v>
      </c>
      <c r="R83" s="235" t="s">
        <v>714</v>
      </c>
      <c r="S83" s="235" t="s">
        <v>585</v>
      </c>
      <c r="T83" s="62" t="s">
        <v>586</v>
      </c>
      <c r="U83" s="209" t="s">
        <v>222</v>
      </c>
      <c r="V83" s="163">
        <v>44316</v>
      </c>
      <c r="W83" s="164" t="s">
        <v>1153</v>
      </c>
      <c r="X83" s="273">
        <v>0.5</v>
      </c>
      <c r="Y83" s="47" t="s">
        <v>239</v>
      </c>
      <c r="Z83" s="50"/>
      <c r="AA83" s="166" t="s">
        <v>244</v>
      </c>
      <c r="AB83" s="167">
        <v>44439</v>
      </c>
      <c r="AC83" s="274" t="s">
        <v>971</v>
      </c>
      <c r="AD83" s="62">
        <v>0.5</v>
      </c>
      <c r="AE83" s="168">
        <f t="shared" si="11"/>
        <v>0.5</v>
      </c>
      <c r="AF83" s="165">
        <f t="shared" si="16"/>
        <v>0.5</v>
      </c>
      <c r="AG83" s="62" t="b">
        <f t="shared" si="13"/>
        <v>0</v>
      </c>
      <c r="AH83" s="62" t="str">
        <f t="shared" si="14"/>
        <v>EN PROCESO</v>
      </c>
      <c r="AI83" s="26" t="str">
        <f t="shared" si="15"/>
        <v>EN PROCESO</v>
      </c>
      <c r="AJ83" s="164" t="s">
        <v>1154</v>
      </c>
      <c r="AK83" s="166" t="s">
        <v>244</v>
      </c>
      <c r="AL83" s="36" t="str">
        <f t="shared" si="12"/>
        <v>PENDIENTE</v>
      </c>
      <c r="AM83" s="62"/>
      <c r="AN83" s="26"/>
      <c r="AO83" s="166"/>
    </row>
    <row r="84" spans="1:41" s="243" customFormat="1" ht="51" x14ac:dyDescent="0.2">
      <c r="A84" s="320">
        <v>338</v>
      </c>
      <c r="B84" s="237">
        <v>44182</v>
      </c>
      <c r="C84" s="235" t="s">
        <v>19</v>
      </c>
      <c r="D84" s="235" t="s">
        <v>102</v>
      </c>
      <c r="E84" s="330">
        <f t="shared" si="17"/>
        <v>44182</v>
      </c>
      <c r="F84" s="235" t="s">
        <v>587</v>
      </c>
      <c r="G84" s="331" t="s">
        <v>588</v>
      </c>
      <c r="H84" s="332" t="s">
        <v>333</v>
      </c>
      <c r="I84" s="333" t="s">
        <v>589</v>
      </c>
      <c r="J84" s="235" t="s">
        <v>590</v>
      </c>
      <c r="K84" s="235">
        <v>1</v>
      </c>
      <c r="L84" s="235" t="s">
        <v>119</v>
      </c>
      <c r="M84" s="235" t="s">
        <v>591</v>
      </c>
      <c r="N84" s="194" t="s">
        <v>508</v>
      </c>
      <c r="O84" s="334">
        <v>1</v>
      </c>
      <c r="P84" s="237">
        <v>44197</v>
      </c>
      <c r="Q84" s="237">
        <v>44561</v>
      </c>
      <c r="R84" s="235" t="s">
        <v>63</v>
      </c>
      <c r="S84" s="62" t="s">
        <v>341</v>
      </c>
      <c r="T84" s="62" t="s">
        <v>341</v>
      </c>
      <c r="U84" s="209" t="s">
        <v>222</v>
      </c>
      <c r="V84" s="163">
        <v>44316</v>
      </c>
      <c r="W84" s="164" t="s">
        <v>1155</v>
      </c>
      <c r="X84" s="273">
        <v>0</v>
      </c>
      <c r="Y84" s="47" t="s">
        <v>241</v>
      </c>
      <c r="Z84" s="50"/>
      <c r="AA84" s="166" t="s">
        <v>244</v>
      </c>
      <c r="AB84" s="167">
        <v>44439</v>
      </c>
      <c r="AC84" s="275" t="s">
        <v>945</v>
      </c>
      <c r="AD84" s="62">
        <v>1</v>
      </c>
      <c r="AE84" s="168">
        <f t="shared" si="11"/>
        <v>1</v>
      </c>
      <c r="AF84" s="165">
        <f t="shared" si="16"/>
        <v>1</v>
      </c>
      <c r="AG84" s="62" t="b">
        <f t="shared" si="13"/>
        <v>0</v>
      </c>
      <c r="AH84" s="62" t="str">
        <f t="shared" si="14"/>
        <v>TERMINADA</v>
      </c>
      <c r="AI84" s="26" t="str">
        <f t="shared" si="15"/>
        <v>TERMINADA</v>
      </c>
      <c r="AJ84" s="164" t="s">
        <v>1156</v>
      </c>
      <c r="AK84" s="166" t="s">
        <v>244</v>
      </c>
      <c r="AL84" s="36" t="str">
        <f t="shared" si="12"/>
        <v>CUMPLIDA</v>
      </c>
      <c r="AM84" s="62"/>
      <c r="AN84" s="26"/>
      <c r="AO84" s="166"/>
    </row>
    <row r="85" spans="1:41" s="243" customFormat="1" ht="51" x14ac:dyDescent="0.2">
      <c r="A85" s="320">
        <v>339</v>
      </c>
      <c r="B85" s="237">
        <v>44182</v>
      </c>
      <c r="C85" s="235" t="s">
        <v>19</v>
      </c>
      <c r="D85" s="235" t="s">
        <v>102</v>
      </c>
      <c r="E85" s="330">
        <f t="shared" si="17"/>
        <v>44182</v>
      </c>
      <c r="F85" s="235" t="s">
        <v>592</v>
      </c>
      <c r="G85" s="331" t="s">
        <v>593</v>
      </c>
      <c r="H85" s="332" t="s">
        <v>333</v>
      </c>
      <c r="I85" s="333" t="s">
        <v>594</v>
      </c>
      <c r="J85" s="235" t="s">
        <v>715</v>
      </c>
      <c r="K85" s="235">
        <v>1</v>
      </c>
      <c r="L85" s="235" t="s">
        <v>119</v>
      </c>
      <c r="M85" s="235" t="s">
        <v>591</v>
      </c>
      <c r="N85" s="194" t="s">
        <v>508</v>
      </c>
      <c r="O85" s="334">
        <v>1</v>
      </c>
      <c r="P85" s="237">
        <v>44197</v>
      </c>
      <c r="Q85" s="237">
        <v>44561</v>
      </c>
      <c r="R85" s="235" t="s">
        <v>63</v>
      </c>
      <c r="S85" s="62" t="s">
        <v>341</v>
      </c>
      <c r="T85" s="62" t="s">
        <v>580</v>
      </c>
      <c r="U85" s="209" t="s">
        <v>222</v>
      </c>
      <c r="V85" s="163">
        <v>44316</v>
      </c>
      <c r="W85" s="164" t="s">
        <v>1157</v>
      </c>
      <c r="X85" s="273">
        <v>0</v>
      </c>
      <c r="Y85" s="47" t="s">
        <v>241</v>
      </c>
      <c r="Z85" s="50"/>
      <c r="AA85" s="166" t="s">
        <v>244</v>
      </c>
      <c r="AB85" s="167">
        <v>44439</v>
      </c>
      <c r="AC85" s="275" t="s">
        <v>939</v>
      </c>
      <c r="AD85" s="62">
        <v>0</v>
      </c>
      <c r="AE85" s="168">
        <f t="shared" si="11"/>
        <v>0</v>
      </c>
      <c r="AF85" s="165">
        <f t="shared" si="16"/>
        <v>0</v>
      </c>
      <c r="AG85" s="62" t="b">
        <f t="shared" ref="AG85:AG94" si="18">IF(AD85="","",IF(AB85&gt;Q85,IF(AF85&lt;100%,"INCUMPLIDA",IF(AF85=100%,"TERMINADA EXTEMPORÁNEA"))))</f>
        <v>0</v>
      </c>
      <c r="AH85" s="62" t="str">
        <f t="shared" ref="AH85:AH94" si="19">IF(AD85="","",IF(AB85&lt;Q85,IF(AF85=0%,"SIN INICIAR",IF(AF85=100%,"TERMINADA",IF(AF85&gt;0%,"EN PROCESO")))))</f>
        <v>SIN INICIAR</v>
      </c>
      <c r="AI85" s="26" t="str">
        <f t="shared" ref="AI85:AI94" si="20">IF(AD85="","",IF(AB85&gt;Q85,AG85,IF(AB85&lt;Q85,AH85)))</f>
        <v>SIN INICIAR</v>
      </c>
      <c r="AJ85" s="164" t="s">
        <v>1158</v>
      </c>
      <c r="AK85" s="166" t="s">
        <v>244</v>
      </c>
      <c r="AL85" s="36" t="str">
        <f t="shared" si="12"/>
        <v>PENDIENTE</v>
      </c>
      <c r="AM85" s="62"/>
      <c r="AN85" s="26"/>
      <c r="AO85" s="166"/>
    </row>
    <row r="86" spans="1:41" s="243" customFormat="1" ht="61.2" x14ac:dyDescent="0.2">
      <c r="A86" s="320">
        <v>340</v>
      </c>
      <c r="B86" s="237">
        <v>44182</v>
      </c>
      <c r="C86" s="235" t="s">
        <v>19</v>
      </c>
      <c r="D86" s="235" t="s">
        <v>102</v>
      </c>
      <c r="E86" s="330">
        <f t="shared" si="17"/>
        <v>44182</v>
      </c>
      <c r="F86" s="235" t="s">
        <v>595</v>
      </c>
      <c r="G86" s="331" t="s">
        <v>596</v>
      </c>
      <c r="H86" s="332" t="s">
        <v>333</v>
      </c>
      <c r="I86" s="333" t="s">
        <v>597</v>
      </c>
      <c r="J86" s="235" t="s">
        <v>716</v>
      </c>
      <c r="K86" s="235">
        <v>3</v>
      </c>
      <c r="L86" s="235" t="s">
        <v>119</v>
      </c>
      <c r="M86" s="235" t="s">
        <v>598</v>
      </c>
      <c r="N86" s="194" t="s">
        <v>508</v>
      </c>
      <c r="O86" s="334">
        <v>1</v>
      </c>
      <c r="P86" s="237">
        <v>44228</v>
      </c>
      <c r="Q86" s="237">
        <v>44561</v>
      </c>
      <c r="R86" s="235" t="s">
        <v>63</v>
      </c>
      <c r="S86" s="62" t="s">
        <v>341</v>
      </c>
      <c r="T86" s="62" t="s">
        <v>580</v>
      </c>
      <c r="U86" s="209" t="s">
        <v>222</v>
      </c>
      <c r="V86" s="163">
        <v>44316</v>
      </c>
      <c r="W86" s="164" t="s">
        <v>1159</v>
      </c>
      <c r="X86" s="273">
        <v>0</v>
      </c>
      <c r="Y86" s="47" t="s">
        <v>241</v>
      </c>
      <c r="Z86" s="50"/>
      <c r="AA86" s="166" t="s">
        <v>244</v>
      </c>
      <c r="AB86" s="167">
        <v>44439</v>
      </c>
      <c r="AC86" s="275" t="s">
        <v>939</v>
      </c>
      <c r="AD86" s="62">
        <v>0</v>
      </c>
      <c r="AE86" s="168">
        <f t="shared" si="11"/>
        <v>0</v>
      </c>
      <c r="AF86" s="165">
        <f t="shared" si="16"/>
        <v>0</v>
      </c>
      <c r="AG86" s="62" t="b">
        <f t="shared" si="18"/>
        <v>0</v>
      </c>
      <c r="AH86" s="62" t="str">
        <f t="shared" si="19"/>
        <v>SIN INICIAR</v>
      </c>
      <c r="AI86" s="26" t="str">
        <f t="shared" si="20"/>
        <v>SIN INICIAR</v>
      </c>
      <c r="AJ86" s="164" t="s">
        <v>1160</v>
      </c>
      <c r="AK86" s="166" t="s">
        <v>244</v>
      </c>
      <c r="AL86" s="36" t="str">
        <f t="shared" si="12"/>
        <v>PENDIENTE</v>
      </c>
      <c r="AM86" s="62"/>
      <c r="AN86" s="26"/>
      <c r="AO86" s="166"/>
    </row>
    <row r="87" spans="1:41" s="243" customFormat="1" ht="71.400000000000006" x14ac:dyDescent="0.2">
      <c r="A87" s="320">
        <v>341</v>
      </c>
      <c r="B87" s="215">
        <v>44182</v>
      </c>
      <c r="C87" s="216" t="s">
        <v>19</v>
      </c>
      <c r="D87" s="216" t="s">
        <v>102</v>
      </c>
      <c r="E87" s="336">
        <f t="shared" si="17"/>
        <v>44182</v>
      </c>
      <c r="F87" s="216" t="s">
        <v>599</v>
      </c>
      <c r="G87" s="337" t="s">
        <v>600</v>
      </c>
      <c r="H87" s="217" t="s">
        <v>333</v>
      </c>
      <c r="I87" s="226" t="s">
        <v>601</v>
      </c>
      <c r="J87" s="216" t="s">
        <v>602</v>
      </c>
      <c r="K87" s="216">
        <v>1</v>
      </c>
      <c r="L87" s="216" t="s">
        <v>119</v>
      </c>
      <c r="M87" s="216" t="s">
        <v>591</v>
      </c>
      <c r="N87" s="194" t="s">
        <v>508</v>
      </c>
      <c r="O87" s="222">
        <v>1</v>
      </c>
      <c r="P87" s="215">
        <v>44256</v>
      </c>
      <c r="Q87" s="215">
        <v>44347</v>
      </c>
      <c r="R87" s="216" t="s">
        <v>63</v>
      </c>
      <c r="S87" s="65" t="s">
        <v>341</v>
      </c>
      <c r="T87" s="65" t="s">
        <v>603</v>
      </c>
      <c r="U87" s="209" t="s">
        <v>222</v>
      </c>
      <c r="V87" s="163">
        <v>44316</v>
      </c>
      <c r="W87" s="164" t="s">
        <v>1161</v>
      </c>
      <c r="X87" s="273">
        <v>0.5</v>
      </c>
      <c r="Y87" s="47" t="s">
        <v>239</v>
      </c>
      <c r="Z87" s="50"/>
      <c r="AA87" s="166" t="s">
        <v>244</v>
      </c>
      <c r="AB87" s="167">
        <v>44439</v>
      </c>
      <c r="AC87" s="258" t="s">
        <v>946</v>
      </c>
      <c r="AD87" s="62">
        <v>1</v>
      </c>
      <c r="AE87" s="168">
        <f t="shared" si="11"/>
        <v>1</v>
      </c>
      <c r="AF87" s="165">
        <f t="shared" si="16"/>
        <v>1</v>
      </c>
      <c r="AG87" s="62" t="str">
        <f t="shared" si="18"/>
        <v>TERMINADA EXTEMPORÁNEA</v>
      </c>
      <c r="AH87" s="62" t="b">
        <f t="shared" si="19"/>
        <v>0</v>
      </c>
      <c r="AI87" s="26" t="str">
        <f t="shared" si="20"/>
        <v>TERMINADA EXTEMPORÁNEA</v>
      </c>
      <c r="AJ87" s="164" t="s">
        <v>1162</v>
      </c>
      <c r="AK87" s="166" t="s">
        <v>244</v>
      </c>
      <c r="AL87" s="36" t="str">
        <f t="shared" si="12"/>
        <v>CUMPLIDA</v>
      </c>
      <c r="AM87" s="62" t="s">
        <v>953</v>
      </c>
      <c r="AN87" s="26" t="s">
        <v>173</v>
      </c>
      <c r="AO87" s="166" t="s">
        <v>955</v>
      </c>
    </row>
    <row r="88" spans="1:41" s="243" customFormat="1" ht="122.4" x14ac:dyDescent="0.2">
      <c r="A88" s="320">
        <v>342</v>
      </c>
      <c r="B88" s="237">
        <v>44182</v>
      </c>
      <c r="C88" s="235" t="s">
        <v>19</v>
      </c>
      <c r="D88" s="235" t="s">
        <v>102</v>
      </c>
      <c r="E88" s="330">
        <f t="shared" si="17"/>
        <v>44182</v>
      </c>
      <c r="F88" s="235" t="s">
        <v>604</v>
      </c>
      <c r="G88" s="331" t="s">
        <v>605</v>
      </c>
      <c r="H88" s="332" t="s">
        <v>333</v>
      </c>
      <c r="I88" s="333" t="s">
        <v>606</v>
      </c>
      <c r="J88" s="235" t="s">
        <v>607</v>
      </c>
      <c r="K88" s="235">
        <v>1</v>
      </c>
      <c r="L88" s="235" t="s">
        <v>119</v>
      </c>
      <c r="M88" s="235" t="s">
        <v>591</v>
      </c>
      <c r="N88" s="194" t="s">
        <v>508</v>
      </c>
      <c r="O88" s="334">
        <v>1</v>
      </c>
      <c r="P88" s="237">
        <v>44256</v>
      </c>
      <c r="Q88" s="237">
        <v>44347</v>
      </c>
      <c r="R88" s="235" t="s">
        <v>63</v>
      </c>
      <c r="S88" s="62" t="s">
        <v>341</v>
      </c>
      <c r="T88" s="62" t="s">
        <v>608</v>
      </c>
      <c r="U88" s="209" t="s">
        <v>222</v>
      </c>
      <c r="V88" s="163">
        <v>44316</v>
      </c>
      <c r="W88" s="164" t="s">
        <v>1163</v>
      </c>
      <c r="X88" s="273">
        <v>0.5</v>
      </c>
      <c r="Y88" s="47" t="s">
        <v>239</v>
      </c>
      <c r="Z88" s="50"/>
      <c r="AA88" s="166" t="s">
        <v>244</v>
      </c>
      <c r="AB88" s="167">
        <v>44439</v>
      </c>
      <c r="AC88" s="258" t="s">
        <v>947</v>
      </c>
      <c r="AD88" s="62">
        <v>1</v>
      </c>
      <c r="AE88" s="168">
        <f t="shared" si="11"/>
        <v>1</v>
      </c>
      <c r="AF88" s="165">
        <f t="shared" si="16"/>
        <v>1</v>
      </c>
      <c r="AG88" s="62" t="str">
        <f t="shared" si="18"/>
        <v>TERMINADA EXTEMPORÁNEA</v>
      </c>
      <c r="AH88" s="62" t="b">
        <f t="shared" si="19"/>
        <v>0</v>
      </c>
      <c r="AI88" s="26" t="str">
        <f t="shared" si="20"/>
        <v>TERMINADA EXTEMPORÁNEA</v>
      </c>
      <c r="AJ88" s="164" t="s">
        <v>1164</v>
      </c>
      <c r="AK88" s="166" t="s">
        <v>244</v>
      </c>
      <c r="AL88" s="36" t="str">
        <f t="shared" si="12"/>
        <v>CUMPLIDA</v>
      </c>
      <c r="AM88" s="62" t="s">
        <v>953</v>
      </c>
      <c r="AN88" s="26" t="s">
        <v>173</v>
      </c>
      <c r="AO88" s="166" t="s">
        <v>955</v>
      </c>
    </row>
    <row r="89" spans="1:41" s="243" customFormat="1" ht="43.8" customHeight="1" x14ac:dyDescent="0.2">
      <c r="A89" s="320">
        <v>344</v>
      </c>
      <c r="B89" s="237">
        <v>44182</v>
      </c>
      <c r="C89" s="235" t="s">
        <v>19</v>
      </c>
      <c r="D89" s="235" t="s">
        <v>102</v>
      </c>
      <c r="E89" s="330">
        <f t="shared" si="17"/>
        <v>44182</v>
      </c>
      <c r="F89" s="235" t="s">
        <v>609</v>
      </c>
      <c r="G89" s="338" t="s">
        <v>610</v>
      </c>
      <c r="H89" s="332" t="s">
        <v>333</v>
      </c>
      <c r="I89" s="226" t="s">
        <v>717</v>
      </c>
      <c r="J89" s="216" t="s">
        <v>718</v>
      </c>
      <c r="K89" s="235">
        <v>1</v>
      </c>
      <c r="L89" s="235" t="s">
        <v>119</v>
      </c>
      <c r="M89" s="235" t="s">
        <v>611</v>
      </c>
      <c r="N89" s="194" t="s">
        <v>508</v>
      </c>
      <c r="O89" s="334">
        <v>1</v>
      </c>
      <c r="P89" s="237">
        <v>44197</v>
      </c>
      <c r="Q89" s="237">
        <v>44561</v>
      </c>
      <c r="R89" s="235" t="s">
        <v>63</v>
      </c>
      <c r="S89" s="62" t="s">
        <v>44</v>
      </c>
      <c r="T89" s="62" t="s">
        <v>612</v>
      </c>
      <c r="U89" s="209" t="s">
        <v>222</v>
      </c>
      <c r="V89" s="163">
        <v>44316</v>
      </c>
      <c r="W89" s="164" t="s">
        <v>1165</v>
      </c>
      <c r="X89" s="273">
        <v>0</v>
      </c>
      <c r="Y89" s="47" t="s">
        <v>241</v>
      </c>
      <c r="Z89" s="50"/>
      <c r="AA89" s="166" t="s">
        <v>244</v>
      </c>
      <c r="AB89" s="167">
        <v>44439</v>
      </c>
      <c r="AC89" s="274" t="s">
        <v>948</v>
      </c>
      <c r="AD89" s="62">
        <v>0.5</v>
      </c>
      <c r="AE89" s="168">
        <f t="shared" si="11"/>
        <v>0.5</v>
      </c>
      <c r="AF89" s="165">
        <f t="shared" si="16"/>
        <v>0.5</v>
      </c>
      <c r="AG89" s="62" t="b">
        <f t="shared" si="18"/>
        <v>0</v>
      </c>
      <c r="AH89" s="62" t="str">
        <f t="shared" si="19"/>
        <v>EN PROCESO</v>
      </c>
      <c r="AI89" s="26" t="str">
        <f t="shared" si="20"/>
        <v>EN PROCESO</v>
      </c>
      <c r="AJ89" s="164" t="s">
        <v>1166</v>
      </c>
      <c r="AK89" s="166" t="s">
        <v>244</v>
      </c>
      <c r="AL89" s="36" t="str">
        <f t="shared" si="12"/>
        <v>PENDIENTE</v>
      </c>
      <c r="AM89" s="62"/>
      <c r="AN89" s="26"/>
      <c r="AO89" s="166"/>
    </row>
    <row r="90" spans="1:41" s="243" customFormat="1" ht="142.80000000000001" x14ac:dyDescent="0.2">
      <c r="A90" s="320">
        <v>346</v>
      </c>
      <c r="B90" s="237">
        <v>44182</v>
      </c>
      <c r="C90" s="235" t="s">
        <v>19</v>
      </c>
      <c r="D90" s="235" t="s">
        <v>102</v>
      </c>
      <c r="E90" s="330">
        <f t="shared" si="17"/>
        <v>44182</v>
      </c>
      <c r="F90" s="235" t="s">
        <v>613</v>
      </c>
      <c r="G90" s="337" t="s">
        <v>614</v>
      </c>
      <c r="H90" s="332" t="s">
        <v>333</v>
      </c>
      <c r="I90" s="226" t="s">
        <v>615</v>
      </c>
      <c r="J90" s="216" t="s">
        <v>616</v>
      </c>
      <c r="K90" s="235">
        <v>1</v>
      </c>
      <c r="L90" s="235" t="s">
        <v>119</v>
      </c>
      <c r="M90" s="235" t="s">
        <v>617</v>
      </c>
      <c r="N90" s="194" t="s">
        <v>508</v>
      </c>
      <c r="O90" s="334">
        <v>1</v>
      </c>
      <c r="P90" s="237">
        <v>44197</v>
      </c>
      <c r="Q90" s="237">
        <v>44561</v>
      </c>
      <c r="R90" s="235" t="s">
        <v>63</v>
      </c>
      <c r="S90" s="62" t="s">
        <v>341</v>
      </c>
      <c r="T90" s="62" t="s">
        <v>618</v>
      </c>
      <c r="U90" s="209" t="s">
        <v>222</v>
      </c>
      <c r="V90" s="163">
        <v>44316</v>
      </c>
      <c r="W90" s="164" t="s">
        <v>1167</v>
      </c>
      <c r="X90" s="273">
        <v>0.5</v>
      </c>
      <c r="Y90" s="47" t="s">
        <v>239</v>
      </c>
      <c r="Z90" s="50"/>
      <c r="AA90" s="166" t="s">
        <v>244</v>
      </c>
      <c r="AB90" s="167">
        <v>44439</v>
      </c>
      <c r="AC90" s="274" t="s">
        <v>949</v>
      </c>
      <c r="AD90" s="62">
        <v>0.5</v>
      </c>
      <c r="AE90" s="168">
        <f t="shared" si="11"/>
        <v>0.5</v>
      </c>
      <c r="AF90" s="165">
        <f t="shared" si="16"/>
        <v>0.5</v>
      </c>
      <c r="AG90" s="62" t="b">
        <f t="shared" si="18"/>
        <v>0</v>
      </c>
      <c r="AH90" s="62" t="str">
        <f t="shared" si="19"/>
        <v>EN PROCESO</v>
      </c>
      <c r="AI90" s="26" t="str">
        <f t="shared" si="20"/>
        <v>EN PROCESO</v>
      </c>
      <c r="AJ90" s="164" t="s">
        <v>1168</v>
      </c>
      <c r="AK90" s="166" t="s">
        <v>244</v>
      </c>
      <c r="AL90" s="36" t="str">
        <f t="shared" si="12"/>
        <v>PENDIENTE</v>
      </c>
      <c r="AM90" s="62"/>
      <c r="AN90" s="26"/>
      <c r="AO90" s="166"/>
    </row>
    <row r="91" spans="1:41" s="243" customFormat="1" ht="142.80000000000001" x14ac:dyDescent="0.2">
      <c r="A91" s="320">
        <v>347</v>
      </c>
      <c r="B91" s="244">
        <v>44182</v>
      </c>
      <c r="C91" s="245" t="s">
        <v>19</v>
      </c>
      <c r="D91" s="245" t="s">
        <v>719</v>
      </c>
      <c r="E91" s="244">
        <v>44182</v>
      </c>
      <c r="F91" s="245">
        <v>1</v>
      </c>
      <c r="G91" s="279" t="s">
        <v>649</v>
      </c>
      <c r="H91" s="232" t="s">
        <v>73</v>
      </c>
      <c r="I91" s="280" t="s">
        <v>650</v>
      </c>
      <c r="J91" s="235" t="s">
        <v>651</v>
      </c>
      <c r="K91" s="245">
        <v>2</v>
      </c>
      <c r="L91" s="245" t="s">
        <v>119</v>
      </c>
      <c r="M91" s="327" t="s">
        <v>652</v>
      </c>
      <c r="N91" s="194" t="s">
        <v>508</v>
      </c>
      <c r="O91" s="277">
        <v>1</v>
      </c>
      <c r="P91" s="244">
        <v>44197</v>
      </c>
      <c r="Q91" s="244">
        <v>44469</v>
      </c>
      <c r="R91" s="245" t="s">
        <v>32</v>
      </c>
      <c r="S91" s="61" t="s">
        <v>221</v>
      </c>
      <c r="T91" s="61" t="s">
        <v>206</v>
      </c>
      <c r="U91" s="339" t="s">
        <v>222</v>
      </c>
      <c r="V91" s="163">
        <v>44316</v>
      </c>
      <c r="W91" s="178" t="s">
        <v>1169</v>
      </c>
      <c r="X91" s="273">
        <v>0</v>
      </c>
      <c r="Y91" s="47" t="s">
        <v>241</v>
      </c>
      <c r="Z91" s="50"/>
      <c r="AA91" s="166" t="s">
        <v>732</v>
      </c>
      <c r="AB91" s="167">
        <v>44439</v>
      </c>
      <c r="AC91" s="340" t="s">
        <v>912</v>
      </c>
      <c r="AD91" s="62">
        <v>1</v>
      </c>
      <c r="AE91" s="168">
        <f t="shared" si="11"/>
        <v>0.5</v>
      </c>
      <c r="AF91" s="165">
        <f t="shared" si="16"/>
        <v>0.5</v>
      </c>
      <c r="AG91" s="62" t="b">
        <f t="shared" si="18"/>
        <v>0</v>
      </c>
      <c r="AH91" s="62" t="str">
        <f t="shared" si="19"/>
        <v>EN PROCESO</v>
      </c>
      <c r="AI91" s="26" t="str">
        <f t="shared" si="20"/>
        <v>EN PROCESO</v>
      </c>
      <c r="AJ91" s="178" t="s">
        <v>1170</v>
      </c>
      <c r="AK91" s="166" t="s">
        <v>732</v>
      </c>
      <c r="AL91" s="36" t="str">
        <f t="shared" si="12"/>
        <v>PENDIENTE</v>
      </c>
      <c r="AM91" s="62"/>
      <c r="AN91" s="26"/>
      <c r="AO91" s="166"/>
    </row>
    <row r="92" spans="1:41" s="243" customFormat="1" ht="81.599999999999994" x14ac:dyDescent="0.2">
      <c r="A92" s="320">
        <v>348</v>
      </c>
      <c r="B92" s="244">
        <v>44182</v>
      </c>
      <c r="C92" s="245" t="s">
        <v>19</v>
      </c>
      <c r="D92" s="245" t="s">
        <v>719</v>
      </c>
      <c r="E92" s="244">
        <v>44182</v>
      </c>
      <c r="F92" s="245">
        <v>2</v>
      </c>
      <c r="G92" s="276" t="s">
        <v>653</v>
      </c>
      <c r="H92" s="232" t="s">
        <v>73</v>
      </c>
      <c r="I92" s="197" t="s">
        <v>654</v>
      </c>
      <c r="J92" s="194" t="s">
        <v>655</v>
      </c>
      <c r="K92" s="282">
        <v>1</v>
      </c>
      <c r="L92" s="245" t="s">
        <v>119</v>
      </c>
      <c r="M92" s="194" t="s">
        <v>656</v>
      </c>
      <c r="N92" s="194" t="s">
        <v>508</v>
      </c>
      <c r="O92" s="277">
        <v>1</v>
      </c>
      <c r="P92" s="283">
        <v>44197</v>
      </c>
      <c r="Q92" s="283">
        <v>44377</v>
      </c>
      <c r="R92" s="282" t="s">
        <v>32</v>
      </c>
      <c r="S92" s="61" t="s">
        <v>221</v>
      </c>
      <c r="T92" s="61" t="s">
        <v>206</v>
      </c>
      <c r="U92" s="284" t="s">
        <v>222</v>
      </c>
      <c r="V92" s="163">
        <v>44316</v>
      </c>
      <c r="W92" s="178" t="s">
        <v>1171</v>
      </c>
      <c r="X92" s="273">
        <v>0.5</v>
      </c>
      <c r="Y92" s="47" t="s">
        <v>239</v>
      </c>
      <c r="Z92" s="50"/>
      <c r="AA92" s="166" t="s">
        <v>732</v>
      </c>
      <c r="AB92" s="167">
        <v>44439</v>
      </c>
      <c r="AC92" s="341" t="s">
        <v>913</v>
      </c>
      <c r="AD92" s="62">
        <v>1</v>
      </c>
      <c r="AE92" s="168">
        <f t="shared" si="11"/>
        <v>1</v>
      </c>
      <c r="AF92" s="165">
        <f t="shared" si="16"/>
        <v>1</v>
      </c>
      <c r="AG92" s="62" t="str">
        <f t="shared" si="18"/>
        <v>TERMINADA EXTEMPORÁNEA</v>
      </c>
      <c r="AH92" s="62" t="b">
        <f t="shared" si="19"/>
        <v>0</v>
      </c>
      <c r="AI92" s="26" t="str">
        <f t="shared" si="20"/>
        <v>TERMINADA EXTEMPORÁNEA</v>
      </c>
      <c r="AJ92" s="178" t="s">
        <v>1172</v>
      </c>
      <c r="AK92" s="166" t="s">
        <v>732</v>
      </c>
      <c r="AL92" s="36" t="str">
        <f t="shared" si="12"/>
        <v>CUMPLIDA</v>
      </c>
      <c r="AM92" s="62"/>
      <c r="AN92" s="26"/>
      <c r="AO92" s="166"/>
    </row>
    <row r="93" spans="1:41" s="243" customFormat="1" ht="84" customHeight="1" x14ac:dyDescent="0.2">
      <c r="A93" s="320">
        <v>349</v>
      </c>
      <c r="B93" s="244">
        <v>44182</v>
      </c>
      <c r="C93" s="245" t="s">
        <v>19</v>
      </c>
      <c r="D93" s="245" t="s">
        <v>719</v>
      </c>
      <c r="E93" s="244">
        <v>44182</v>
      </c>
      <c r="F93" s="245">
        <v>3</v>
      </c>
      <c r="G93" s="195" t="s">
        <v>657</v>
      </c>
      <c r="H93" s="269" t="s">
        <v>73</v>
      </c>
      <c r="I93" s="197" t="s">
        <v>654</v>
      </c>
      <c r="J93" s="194" t="s">
        <v>655</v>
      </c>
      <c r="K93" s="282">
        <v>1</v>
      </c>
      <c r="L93" s="245" t="s">
        <v>119</v>
      </c>
      <c r="M93" s="194" t="s">
        <v>656</v>
      </c>
      <c r="N93" s="194" t="s">
        <v>508</v>
      </c>
      <c r="O93" s="277">
        <v>1</v>
      </c>
      <c r="P93" s="283">
        <v>44197</v>
      </c>
      <c r="Q93" s="283">
        <v>44377</v>
      </c>
      <c r="R93" s="282" t="s">
        <v>32</v>
      </c>
      <c r="S93" s="61" t="s">
        <v>221</v>
      </c>
      <c r="T93" s="61" t="s">
        <v>206</v>
      </c>
      <c r="U93" s="284" t="s">
        <v>222</v>
      </c>
      <c r="V93" s="163">
        <v>44316</v>
      </c>
      <c r="W93" s="178" t="s">
        <v>1171</v>
      </c>
      <c r="X93" s="273">
        <v>0.5</v>
      </c>
      <c r="Y93" s="47" t="s">
        <v>239</v>
      </c>
      <c r="Z93" s="50"/>
      <c r="AA93" s="166" t="s">
        <v>732</v>
      </c>
      <c r="AB93" s="167">
        <v>44439</v>
      </c>
      <c r="AC93" s="341" t="s">
        <v>913</v>
      </c>
      <c r="AD93" s="62">
        <v>1</v>
      </c>
      <c r="AE93" s="168">
        <f t="shared" si="11"/>
        <v>1</v>
      </c>
      <c r="AF93" s="165">
        <f t="shared" si="16"/>
        <v>1</v>
      </c>
      <c r="AG93" s="62" t="str">
        <f t="shared" si="18"/>
        <v>TERMINADA EXTEMPORÁNEA</v>
      </c>
      <c r="AH93" s="62" t="b">
        <f t="shared" si="19"/>
        <v>0</v>
      </c>
      <c r="AI93" s="26" t="str">
        <f t="shared" si="20"/>
        <v>TERMINADA EXTEMPORÁNEA</v>
      </c>
      <c r="AJ93" s="178" t="s">
        <v>1172</v>
      </c>
      <c r="AK93" s="166" t="s">
        <v>732</v>
      </c>
      <c r="AL93" s="36" t="str">
        <f t="shared" si="12"/>
        <v>CUMPLIDA</v>
      </c>
      <c r="AM93" s="62"/>
      <c r="AN93" s="26"/>
      <c r="AO93" s="166"/>
    </row>
    <row r="94" spans="1:41" s="243" customFormat="1" ht="91.8" x14ac:dyDescent="0.2">
      <c r="A94" s="312">
        <v>350</v>
      </c>
      <c r="B94" s="342">
        <v>44182</v>
      </c>
      <c r="C94" s="343" t="s">
        <v>19</v>
      </c>
      <c r="D94" s="343" t="s">
        <v>719</v>
      </c>
      <c r="E94" s="342">
        <v>44182</v>
      </c>
      <c r="F94" s="343">
        <v>4</v>
      </c>
      <c r="G94" s="344" t="s">
        <v>658</v>
      </c>
      <c r="H94" s="345" t="s">
        <v>74</v>
      </c>
      <c r="I94" s="346" t="s">
        <v>720</v>
      </c>
      <c r="J94" s="343" t="s">
        <v>721</v>
      </c>
      <c r="K94" s="347">
        <v>1</v>
      </c>
      <c r="L94" s="348" t="s">
        <v>119</v>
      </c>
      <c r="M94" s="349" t="s">
        <v>722</v>
      </c>
      <c r="N94" s="350" t="s">
        <v>508</v>
      </c>
      <c r="O94" s="351">
        <v>1</v>
      </c>
      <c r="P94" s="352">
        <v>44255</v>
      </c>
      <c r="Q94" s="352">
        <v>44561</v>
      </c>
      <c r="R94" s="282" t="s">
        <v>57</v>
      </c>
      <c r="S94" s="61" t="s">
        <v>43</v>
      </c>
      <c r="T94" s="61" t="s">
        <v>723</v>
      </c>
      <c r="U94" s="284" t="s">
        <v>222</v>
      </c>
      <c r="V94" s="163">
        <v>44316</v>
      </c>
      <c r="W94" s="180" t="s">
        <v>1173</v>
      </c>
      <c r="X94" s="273">
        <v>0.5</v>
      </c>
      <c r="Y94" s="47" t="s">
        <v>239</v>
      </c>
      <c r="Z94" s="50"/>
      <c r="AA94" s="166" t="s">
        <v>245</v>
      </c>
      <c r="AB94" s="167">
        <v>44439</v>
      </c>
      <c r="AC94" s="353" t="s">
        <v>976</v>
      </c>
      <c r="AD94" s="62">
        <v>1</v>
      </c>
      <c r="AE94" s="168">
        <f t="shared" si="11"/>
        <v>1</v>
      </c>
      <c r="AF94" s="165">
        <f t="shared" si="16"/>
        <v>1</v>
      </c>
      <c r="AG94" s="62" t="b">
        <f t="shared" si="18"/>
        <v>0</v>
      </c>
      <c r="AH94" s="62" t="str">
        <f t="shared" si="19"/>
        <v>TERMINADA</v>
      </c>
      <c r="AI94" s="26" t="str">
        <f t="shared" si="20"/>
        <v>TERMINADA</v>
      </c>
      <c r="AJ94" s="180" t="s">
        <v>1174</v>
      </c>
      <c r="AK94" s="166" t="s">
        <v>245</v>
      </c>
      <c r="AL94" s="36" t="str">
        <f t="shared" si="12"/>
        <v>CUMPLIDA</v>
      </c>
      <c r="AM94" s="62" t="s">
        <v>878</v>
      </c>
      <c r="AN94" s="26" t="s">
        <v>173</v>
      </c>
      <c r="AO94" s="166"/>
    </row>
    <row r="95" spans="1:41" s="243" customFormat="1" ht="81.599999999999994" x14ac:dyDescent="0.2">
      <c r="A95" s="316"/>
      <c r="B95" s="354"/>
      <c r="C95" s="355" t="s">
        <v>19</v>
      </c>
      <c r="D95" s="355" t="s">
        <v>648</v>
      </c>
      <c r="E95" s="354">
        <v>44182</v>
      </c>
      <c r="F95" s="355">
        <v>4</v>
      </c>
      <c r="G95" s="356"/>
      <c r="H95" s="357"/>
      <c r="I95" s="358"/>
      <c r="J95" s="355"/>
      <c r="K95" s="359"/>
      <c r="L95" s="360"/>
      <c r="M95" s="361"/>
      <c r="N95" s="362"/>
      <c r="O95" s="363"/>
      <c r="P95" s="364"/>
      <c r="Q95" s="364"/>
      <c r="R95" s="327" t="s">
        <v>56</v>
      </c>
      <c r="S95" s="61" t="s">
        <v>216</v>
      </c>
      <c r="T95" s="61" t="s">
        <v>659</v>
      </c>
      <c r="U95" s="284" t="s">
        <v>222</v>
      </c>
      <c r="V95" s="163">
        <v>44316</v>
      </c>
      <c r="W95" s="180" t="s">
        <v>1175</v>
      </c>
      <c r="X95" s="365">
        <v>0.5</v>
      </c>
      <c r="Y95" s="66" t="s">
        <v>239</v>
      </c>
      <c r="Z95" s="67"/>
      <c r="AA95" s="166" t="s">
        <v>245</v>
      </c>
      <c r="AB95" s="167">
        <v>44439</v>
      </c>
      <c r="AC95" s="353" t="s">
        <v>976</v>
      </c>
      <c r="AD95" s="62">
        <v>1</v>
      </c>
      <c r="AE95" s="168">
        <f>IF(AD95="","",IF(OR(K94=0,K94="",AB95=""),"",AD95/K94))</f>
        <v>1</v>
      </c>
      <c r="AF95" s="165">
        <f>IF(OR(O94="",AE95=""),"",IF(OR(O94=0,AE95=0),0,IF(AE95*100%/O94&gt;100%,100%,(AE95*100%)/O94)))</f>
        <v>1</v>
      </c>
      <c r="AG95" s="62" t="b">
        <f>IF(AD95="","",IF(AB95&lt;Q95,IF(AF95&lt;100%,"INCUMPLIDA",IF(AF95=100%,"TERMINADA EXTEMPORÁNEA"))))</f>
        <v>0</v>
      </c>
      <c r="AH95" s="62" t="str">
        <f>IF(AD95="","",IF(AB95&gt;Q95,IF(AF95=0%,"SIN INICIAR",IF(AF95=100%,"TERMINADA",IF(AF95&gt;0%,"EN PROCESO")))))</f>
        <v>TERMINADA</v>
      </c>
      <c r="AI95" s="26" t="str">
        <f>IF(AD95="","",IF(AB95&lt;Q95,AG95,IF(AB95&gt;Q95,AH95)))</f>
        <v>TERMINADA</v>
      </c>
      <c r="AJ95" s="180" t="s">
        <v>1176</v>
      </c>
      <c r="AK95" s="166" t="s">
        <v>245</v>
      </c>
      <c r="AL95" s="36" t="str">
        <f t="shared" si="12"/>
        <v>CUMPLIDA</v>
      </c>
      <c r="AM95" s="62" t="s">
        <v>878</v>
      </c>
      <c r="AN95" s="26" t="s">
        <v>173</v>
      </c>
      <c r="AO95" s="166"/>
    </row>
    <row r="96" spans="1:41" s="243" customFormat="1" ht="61.2" x14ac:dyDescent="0.2">
      <c r="A96" s="320">
        <v>351</v>
      </c>
      <c r="B96" s="244">
        <v>44182</v>
      </c>
      <c r="C96" s="245" t="s">
        <v>19</v>
      </c>
      <c r="D96" s="245" t="s">
        <v>719</v>
      </c>
      <c r="E96" s="244">
        <v>44182</v>
      </c>
      <c r="F96" s="245">
        <v>5</v>
      </c>
      <c r="G96" s="276" t="s">
        <v>660</v>
      </c>
      <c r="H96" s="232" t="s">
        <v>73</v>
      </c>
      <c r="I96" s="197" t="s">
        <v>661</v>
      </c>
      <c r="J96" s="216" t="s">
        <v>724</v>
      </c>
      <c r="K96" s="216">
        <v>1</v>
      </c>
      <c r="L96" s="235" t="s">
        <v>21</v>
      </c>
      <c r="M96" s="216" t="s">
        <v>662</v>
      </c>
      <c r="N96" s="194" t="s">
        <v>508</v>
      </c>
      <c r="O96" s="366">
        <v>1</v>
      </c>
      <c r="P96" s="237">
        <v>44197</v>
      </c>
      <c r="Q96" s="237">
        <v>44561</v>
      </c>
      <c r="R96" s="194" t="s">
        <v>32</v>
      </c>
      <c r="S96" s="61" t="s">
        <v>221</v>
      </c>
      <c r="T96" s="61" t="s">
        <v>206</v>
      </c>
      <c r="U96" s="284" t="s">
        <v>222</v>
      </c>
      <c r="V96" s="163">
        <v>44316</v>
      </c>
      <c r="W96" s="178" t="s">
        <v>1177</v>
      </c>
      <c r="X96" s="273">
        <v>0</v>
      </c>
      <c r="Y96" s="47" t="s">
        <v>241</v>
      </c>
      <c r="Z96" s="50"/>
      <c r="AA96" s="166" t="s">
        <v>732</v>
      </c>
      <c r="AB96" s="167">
        <v>44439</v>
      </c>
      <c r="AC96" s="341" t="s">
        <v>914</v>
      </c>
      <c r="AD96" s="62">
        <v>0.5</v>
      </c>
      <c r="AE96" s="168">
        <f t="shared" si="11"/>
        <v>0.5</v>
      </c>
      <c r="AF96" s="165">
        <f t="shared" ref="AF96:AF114" si="21">IF(OR(O96="",AE96=""),"",IF(OR(O96=0,AE96=0),0,IF(AE96*100%/O96&gt;100%,100%,(AE96*100%)/O96)))</f>
        <v>0.5</v>
      </c>
      <c r="AG96" s="62" t="b">
        <f t="shared" ref="AG96:AG114" si="22">IF(AD96="","",IF(AB96&gt;Q96,IF(AF96&lt;100%,"INCUMPLIDA",IF(AF96=100%,"TERMINADA EXTEMPORÁNEA"))))</f>
        <v>0</v>
      </c>
      <c r="AH96" s="62" t="str">
        <f t="shared" ref="AH96:AH114" si="23">IF(AD96="","",IF(AB96&lt;Q96,IF(AF96=0%,"SIN INICIAR",IF(AF96=100%,"TERMINADA",IF(AF96&gt;0%,"EN PROCESO")))))</f>
        <v>EN PROCESO</v>
      </c>
      <c r="AI96" s="26" t="str">
        <f t="shared" ref="AI96:AI114" si="24">IF(AD96="","",IF(AB96&gt;Q96,AG96,IF(AB96&lt;Q96,AH96)))</f>
        <v>EN PROCESO</v>
      </c>
      <c r="AJ96" s="178" t="s">
        <v>1178</v>
      </c>
      <c r="AK96" s="166" t="s">
        <v>732</v>
      </c>
      <c r="AL96" s="36" t="str">
        <f t="shared" si="12"/>
        <v>PENDIENTE</v>
      </c>
      <c r="AM96" s="62"/>
      <c r="AN96" s="26"/>
      <c r="AO96" s="166"/>
    </row>
    <row r="97" spans="1:41" s="243" customFormat="1" ht="51" x14ac:dyDescent="0.2">
      <c r="A97" s="320">
        <v>355</v>
      </c>
      <c r="B97" s="244">
        <v>44182</v>
      </c>
      <c r="C97" s="245" t="s">
        <v>19</v>
      </c>
      <c r="D97" s="245" t="s">
        <v>719</v>
      </c>
      <c r="E97" s="244">
        <v>44182</v>
      </c>
      <c r="F97" s="245">
        <v>9</v>
      </c>
      <c r="G97" s="195" t="s">
        <v>663</v>
      </c>
      <c r="H97" s="269" t="s">
        <v>73</v>
      </c>
      <c r="I97" s="197" t="s">
        <v>664</v>
      </c>
      <c r="J97" s="194" t="s">
        <v>725</v>
      </c>
      <c r="K97" s="194">
        <v>1</v>
      </c>
      <c r="L97" s="245" t="s">
        <v>119</v>
      </c>
      <c r="M97" s="194" t="s">
        <v>665</v>
      </c>
      <c r="N97" s="194" t="s">
        <v>508</v>
      </c>
      <c r="O97" s="277">
        <v>1</v>
      </c>
      <c r="P97" s="244">
        <v>44348</v>
      </c>
      <c r="Q97" s="244">
        <v>44561</v>
      </c>
      <c r="R97" s="194" t="s">
        <v>32</v>
      </c>
      <c r="S97" s="61" t="s">
        <v>221</v>
      </c>
      <c r="T97" s="61" t="s">
        <v>206</v>
      </c>
      <c r="U97" s="284" t="s">
        <v>222</v>
      </c>
      <c r="V97" s="163">
        <v>44316</v>
      </c>
      <c r="W97" s="178" t="s">
        <v>1179</v>
      </c>
      <c r="X97" s="273">
        <v>0</v>
      </c>
      <c r="Y97" s="47" t="s">
        <v>241</v>
      </c>
      <c r="Z97" s="50"/>
      <c r="AA97" s="166" t="s">
        <v>732</v>
      </c>
      <c r="AB97" s="167">
        <v>44439</v>
      </c>
      <c r="AC97" s="258" t="s">
        <v>897</v>
      </c>
      <c r="AD97" s="62">
        <v>0</v>
      </c>
      <c r="AE97" s="168">
        <f t="shared" si="11"/>
        <v>0</v>
      </c>
      <c r="AF97" s="165">
        <f t="shared" si="21"/>
        <v>0</v>
      </c>
      <c r="AG97" s="62" t="b">
        <f t="shared" si="22"/>
        <v>0</v>
      </c>
      <c r="AH97" s="62" t="str">
        <f t="shared" si="23"/>
        <v>SIN INICIAR</v>
      </c>
      <c r="AI97" s="26" t="str">
        <f t="shared" si="24"/>
        <v>SIN INICIAR</v>
      </c>
      <c r="AJ97" s="178" t="s">
        <v>1180</v>
      </c>
      <c r="AK97" s="166" t="s">
        <v>732</v>
      </c>
      <c r="AL97" s="36" t="str">
        <f t="shared" si="12"/>
        <v>PENDIENTE</v>
      </c>
      <c r="AM97" s="62"/>
      <c r="AN97" s="26"/>
      <c r="AO97" s="166"/>
    </row>
    <row r="98" spans="1:41" s="243" customFormat="1" ht="173.4" x14ac:dyDescent="0.2">
      <c r="A98" s="320">
        <v>356</v>
      </c>
      <c r="B98" s="244">
        <v>44189</v>
      </c>
      <c r="C98" s="245" t="s">
        <v>19</v>
      </c>
      <c r="D98" s="245" t="s">
        <v>619</v>
      </c>
      <c r="E98" s="244">
        <v>44189</v>
      </c>
      <c r="F98" s="245">
        <v>1</v>
      </c>
      <c r="G98" s="195" t="s">
        <v>620</v>
      </c>
      <c r="H98" s="269" t="s">
        <v>76</v>
      </c>
      <c r="I98" s="280" t="s">
        <v>621</v>
      </c>
      <c r="J98" s="245" t="s">
        <v>622</v>
      </c>
      <c r="K98" s="245">
        <v>4</v>
      </c>
      <c r="L98" s="245" t="s">
        <v>119</v>
      </c>
      <c r="M98" s="245" t="s">
        <v>623</v>
      </c>
      <c r="N98" s="194" t="s">
        <v>508</v>
      </c>
      <c r="O98" s="277">
        <v>1</v>
      </c>
      <c r="P98" s="244">
        <v>44200</v>
      </c>
      <c r="Q98" s="244">
        <v>44377</v>
      </c>
      <c r="R98" s="245" t="s">
        <v>79</v>
      </c>
      <c r="S98" s="61" t="s">
        <v>210</v>
      </c>
      <c r="T98" s="271" t="s">
        <v>624</v>
      </c>
      <c r="U98" s="209" t="s">
        <v>222</v>
      </c>
      <c r="V98" s="163">
        <v>44316</v>
      </c>
      <c r="W98" s="178" t="s">
        <v>1181</v>
      </c>
      <c r="X98" s="273">
        <v>0.75</v>
      </c>
      <c r="Y98" s="47" t="s">
        <v>239</v>
      </c>
      <c r="Z98" s="50"/>
      <c r="AA98" s="166" t="s">
        <v>246</v>
      </c>
      <c r="AB98" s="167">
        <v>44439</v>
      </c>
      <c r="AC98" s="258" t="s">
        <v>934</v>
      </c>
      <c r="AD98" s="62">
        <v>3</v>
      </c>
      <c r="AE98" s="168">
        <f>IF(AD98="","",IF(OR(K98=0,K98="",AB98=""),"",AD98/K98))</f>
        <v>0.75</v>
      </c>
      <c r="AF98" s="165">
        <f t="shared" si="21"/>
        <v>0.75</v>
      </c>
      <c r="AG98" s="62" t="str">
        <f t="shared" si="22"/>
        <v>INCUMPLIDA</v>
      </c>
      <c r="AH98" s="62" t="b">
        <f t="shared" si="23"/>
        <v>0</v>
      </c>
      <c r="AI98" s="26" t="str">
        <f t="shared" si="24"/>
        <v>INCUMPLIDA</v>
      </c>
      <c r="AJ98" s="367" t="s">
        <v>1182</v>
      </c>
      <c r="AK98" s="166" t="s">
        <v>246</v>
      </c>
      <c r="AL98" s="36" t="str">
        <f t="shared" si="12"/>
        <v>PENDIENTE</v>
      </c>
      <c r="AM98" s="62"/>
      <c r="AN98" s="26"/>
      <c r="AO98" s="166"/>
    </row>
    <row r="99" spans="1:41" s="243" customFormat="1" ht="91.8" x14ac:dyDescent="0.2">
      <c r="A99" s="320">
        <v>358</v>
      </c>
      <c r="B99" s="244">
        <v>44189</v>
      </c>
      <c r="C99" s="245" t="s">
        <v>19</v>
      </c>
      <c r="D99" s="245" t="s">
        <v>619</v>
      </c>
      <c r="E99" s="244">
        <v>44189</v>
      </c>
      <c r="F99" s="245">
        <v>3</v>
      </c>
      <c r="G99" s="368" t="s">
        <v>627</v>
      </c>
      <c r="H99" s="232" t="s">
        <v>76</v>
      </c>
      <c r="I99" s="233" t="s">
        <v>628</v>
      </c>
      <c r="J99" s="198" t="s">
        <v>629</v>
      </c>
      <c r="K99" s="245">
        <v>1</v>
      </c>
      <c r="L99" s="245" t="s">
        <v>119</v>
      </c>
      <c r="M99" s="245" t="s">
        <v>625</v>
      </c>
      <c r="N99" s="194" t="s">
        <v>508</v>
      </c>
      <c r="O99" s="277">
        <v>1</v>
      </c>
      <c r="P99" s="244">
        <v>44200</v>
      </c>
      <c r="Q99" s="244">
        <v>44377</v>
      </c>
      <c r="R99" s="245" t="s">
        <v>79</v>
      </c>
      <c r="S99" s="61" t="s">
        <v>210</v>
      </c>
      <c r="T99" s="271" t="s">
        <v>626</v>
      </c>
      <c r="U99" s="209" t="s">
        <v>222</v>
      </c>
      <c r="V99" s="163">
        <v>44316</v>
      </c>
      <c r="W99" s="178" t="s">
        <v>1183</v>
      </c>
      <c r="X99" s="273">
        <v>1</v>
      </c>
      <c r="Y99" s="47" t="s">
        <v>240</v>
      </c>
      <c r="Z99" s="48" t="s">
        <v>171</v>
      </c>
      <c r="AA99" s="166" t="s">
        <v>246</v>
      </c>
      <c r="AB99" s="167">
        <v>44439</v>
      </c>
      <c r="AC99" s="258" t="s">
        <v>935</v>
      </c>
      <c r="AD99" s="62">
        <v>2</v>
      </c>
      <c r="AE99" s="168">
        <f t="shared" si="11"/>
        <v>2</v>
      </c>
      <c r="AF99" s="165">
        <f t="shared" si="21"/>
        <v>1</v>
      </c>
      <c r="AG99" s="62" t="str">
        <f>IF(AD99="","",IF(AB99&gt;Q99,IF(AF99&lt;100%,"INCUMPLIDA",IF(AF99=100%,"TERMINADA EXTEMPORÁNEA"))))</f>
        <v>TERMINADA EXTEMPORÁNEA</v>
      </c>
      <c r="AH99" s="62" t="str">
        <f>IF(AD99="","",IF(AB99&gt;Q99,IF(AF99=0%,"SIN INICIAR",IF(AF99=100%,"TERMINADA",IF(AF99&gt;0%,"EN PROCESO")))))</f>
        <v>TERMINADA</v>
      </c>
      <c r="AI99" s="26" t="str">
        <f>IF(AD99="","",IF(AB99&lt;Q99,AG99,IF(AB99&gt;Q99,AH99)))</f>
        <v>TERMINADA</v>
      </c>
      <c r="AJ99" s="367" t="s">
        <v>1184</v>
      </c>
      <c r="AK99" s="166" t="s">
        <v>246</v>
      </c>
      <c r="AL99" s="36" t="str">
        <f t="shared" si="12"/>
        <v>CUMPLIDA</v>
      </c>
      <c r="AM99" s="62" t="s">
        <v>895</v>
      </c>
      <c r="AN99" s="26" t="s">
        <v>173</v>
      </c>
      <c r="AO99" s="166" t="s">
        <v>955</v>
      </c>
    </row>
    <row r="100" spans="1:41" s="243" customFormat="1" ht="91.8" x14ac:dyDescent="0.2">
      <c r="A100" s="320">
        <v>359</v>
      </c>
      <c r="B100" s="244">
        <v>44189</v>
      </c>
      <c r="C100" s="245" t="s">
        <v>19</v>
      </c>
      <c r="D100" s="245" t="s">
        <v>619</v>
      </c>
      <c r="E100" s="244">
        <v>44189</v>
      </c>
      <c r="F100" s="245">
        <v>4</v>
      </c>
      <c r="G100" s="195" t="s">
        <v>630</v>
      </c>
      <c r="H100" s="269" t="s">
        <v>76</v>
      </c>
      <c r="I100" s="197" t="s">
        <v>631</v>
      </c>
      <c r="J100" s="194" t="s">
        <v>632</v>
      </c>
      <c r="K100" s="245">
        <v>1</v>
      </c>
      <c r="L100" s="245" t="s">
        <v>119</v>
      </c>
      <c r="M100" s="245" t="s">
        <v>625</v>
      </c>
      <c r="N100" s="194" t="s">
        <v>508</v>
      </c>
      <c r="O100" s="277">
        <v>1</v>
      </c>
      <c r="P100" s="244">
        <v>44200</v>
      </c>
      <c r="Q100" s="244">
        <v>44377</v>
      </c>
      <c r="R100" s="245" t="s">
        <v>79</v>
      </c>
      <c r="S100" s="61" t="s">
        <v>210</v>
      </c>
      <c r="T100" s="271" t="s">
        <v>626</v>
      </c>
      <c r="U100" s="209" t="s">
        <v>222</v>
      </c>
      <c r="V100" s="163">
        <v>44316</v>
      </c>
      <c r="W100" s="178" t="s">
        <v>1183</v>
      </c>
      <c r="X100" s="273">
        <v>1</v>
      </c>
      <c r="Y100" s="47" t="s">
        <v>240</v>
      </c>
      <c r="Z100" s="48" t="s">
        <v>171</v>
      </c>
      <c r="AA100" s="166" t="s">
        <v>246</v>
      </c>
      <c r="AB100" s="167">
        <v>44439</v>
      </c>
      <c r="AC100" s="258" t="s">
        <v>935</v>
      </c>
      <c r="AD100" s="62">
        <v>2</v>
      </c>
      <c r="AE100" s="168">
        <f t="shared" si="11"/>
        <v>2</v>
      </c>
      <c r="AF100" s="165">
        <f t="shared" si="21"/>
        <v>1</v>
      </c>
      <c r="AG100" s="62" t="str">
        <f>IF(AD100="","",IF(AB100&gt;Q100,IF(AF100&lt;100%,"INCUMPLIDA",IF(AF100=100%,"TERMINADA EXTEMPORÁNEA"))))</f>
        <v>TERMINADA EXTEMPORÁNEA</v>
      </c>
      <c r="AH100" s="62" t="str">
        <f>IF(AD100="","",IF(AB100&gt;Q100,IF(AF100=0%,"SIN INICIAR",IF(AF100=100%,"TERMINADA",IF(AF100&gt;0%,"EN PROCESO")))))</f>
        <v>TERMINADA</v>
      </c>
      <c r="AI100" s="26" t="str">
        <f>IF(AD100="","",IF(AB100&lt;Q100,AG100,IF(AB100&gt;Q100,AH100)))</f>
        <v>TERMINADA</v>
      </c>
      <c r="AJ100" s="367" t="s">
        <v>1184</v>
      </c>
      <c r="AK100" s="166" t="s">
        <v>246</v>
      </c>
      <c r="AL100" s="36" t="str">
        <f t="shared" si="12"/>
        <v>CUMPLIDA</v>
      </c>
      <c r="AM100" s="62" t="s">
        <v>895</v>
      </c>
      <c r="AN100" s="26" t="s">
        <v>173</v>
      </c>
      <c r="AO100" s="166" t="s">
        <v>955</v>
      </c>
    </row>
    <row r="101" spans="1:41" s="243" customFormat="1" ht="91.8" x14ac:dyDescent="0.2">
      <c r="A101" s="320">
        <v>360</v>
      </c>
      <c r="B101" s="244">
        <v>44189</v>
      </c>
      <c r="C101" s="245" t="s">
        <v>19</v>
      </c>
      <c r="D101" s="245" t="s">
        <v>619</v>
      </c>
      <c r="E101" s="244">
        <v>44189</v>
      </c>
      <c r="F101" s="245">
        <v>5</v>
      </c>
      <c r="G101" s="195" t="s">
        <v>633</v>
      </c>
      <c r="H101" s="269" t="s">
        <v>76</v>
      </c>
      <c r="I101" s="197" t="s">
        <v>634</v>
      </c>
      <c r="J101" s="194" t="s">
        <v>635</v>
      </c>
      <c r="K101" s="245">
        <v>1</v>
      </c>
      <c r="L101" s="245" t="s">
        <v>119</v>
      </c>
      <c r="M101" s="245" t="s">
        <v>625</v>
      </c>
      <c r="N101" s="194" t="s">
        <v>508</v>
      </c>
      <c r="O101" s="277">
        <v>1</v>
      </c>
      <c r="P101" s="244">
        <v>44200</v>
      </c>
      <c r="Q101" s="244">
        <v>44377</v>
      </c>
      <c r="R101" s="245" t="s">
        <v>79</v>
      </c>
      <c r="S101" s="61" t="s">
        <v>210</v>
      </c>
      <c r="T101" s="271" t="s">
        <v>626</v>
      </c>
      <c r="U101" s="209" t="s">
        <v>222</v>
      </c>
      <c r="V101" s="163">
        <v>44316</v>
      </c>
      <c r="W101" s="178" t="s">
        <v>1183</v>
      </c>
      <c r="X101" s="273">
        <v>1</v>
      </c>
      <c r="Y101" s="47" t="s">
        <v>240</v>
      </c>
      <c r="Z101" s="48" t="s">
        <v>171</v>
      </c>
      <c r="AA101" s="166" t="s">
        <v>246</v>
      </c>
      <c r="AB101" s="167">
        <v>44439</v>
      </c>
      <c r="AC101" s="258" t="s">
        <v>935</v>
      </c>
      <c r="AD101" s="62">
        <v>2</v>
      </c>
      <c r="AE101" s="168">
        <f t="shared" ref="AE101:AE102" si="25">IF(AD101="","",IF(OR(K101=0,K101="",AB101=""),"",AD101/K101))</f>
        <v>2</v>
      </c>
      <c r="AF101" s="165">
        <f t="shared" ref="AF101:AF102" si="26">IF(OR(O101="",AE101=""),"",IF(OR(O101=0,AE101=0),0,IF(AE101*100%/O101&gt;100%,100%,(AE101*100%)/O101)))</f>
        <v>1</v>
      </c>
      <c r="AG101" s="62" t="str">
        <f>IF(AD101="","",IF(AB101&gt;Q101,IF(AF101&lt;100%,"INCUMPLIDA",IF(AF101=100%,"TERMINADA EXTEMPORÁNEA"))))</f>
        <v>TERMINADA EXTEMPORÁNEA</v>
      </c>
      <c r="AH101" s="62" t="str">
        <f>IF(AD101="","",IF(AB101&gt;Q101,IF(AF101=0%,"SIN INICIAR",IF(AF101=100%,"TERMINADA",IF(AF101&gt;0%,"EN PROCESO")))))</f>
        <v>TERMINADA</v>
      </c>
      <c r="AI101" s="26" t="str">
        <f>IF(AD101="","",IF(AB101&lt;Q101,AG101,IF(AB101&gt;Q101,AH101)))</f>
        <v>TERMINADA</v>
      </c>
      <c r="AJ101" s="367" t="s">
        <v>1184</v>
      </c>
      <c r="AK101" s="166" t="s">
        <v>246</v>
      </c>
      <c r="AL101" s="36" t="str">
        <f t="shared" ref="AL101:AL102" si="27">IF(AF101="","",IF(OR(AF101=100%),"CUMPLIDA","PENDIENTE"))</f>
        <v>CUMPLIDA</v>
      </c>
      <c r="AM101" s="62" t="s">
        <v>895</v>
      </c>
      <c r="AN101" s="26" t="s">
        <v>173</v>
      </c>
      <c r="AO101" s="166" t="s">
        <v>955</v>
      </c>
    </row>
    <row r="102" spans="1:41" s="243" customFormat="1" ht="91.8" x14ac:dyDescent="0.2">
      <c r="A102" s="153">
        <v>361</v>
      </c>
      <c r="B102" s="193">
        <v>44189</v>
      </c>
      <c r="C102" s="194" t="s">
        <v>19</v>
      </c>
      <c r="D102" s="194" t="s">
        <v>619</v>
      </c>
      <c r="E102" s="193">
        <v>44189</v>
      </c>
      <c r="F102" s="198">
        <v>6</v>
      </c>
      <c r="G102" s="231" t="s">
        <v>636</v>
      </c>
      <c r="H102" s="212" t="s">
        <v>76</v>
      </c>
      <c r="I102" s="233" t="s">
        <v>637</v>
      </c>
      <c r="J102" s="198" t="s">
        <v>638</v>
      </c>
      <c r="K102" s="194">
        <v>1</v>
      </c>
      <c r="L102" s="194" t="s">
        <v>119</v>
      </c>
      <c r="M102" s="194" t="s">
        <v>625</v>
      </c>
      <c r="N102" s="194" t="s">
        <v>508</v>
      </c>
      <c r="O102" s="206">
        <v>1</v>
      </c>
      <c r="P102" s="193">
        <v>44200</v>
      </c>
      <c r="Q102" s="193">
        <v>44377</v>
      </c>
      <c r="R102" s="194" t="s">
        <v>79</v>
      </c>
      <c r="S102" s="207" t="s">
        <v>210</v>
      </c>
      <c r="T102" s="208" t="s">
        <v>626</v>
      </c>
      <c r="U102" s="209" t="s">
        <v>222</v>
      </c>
      <c r="V102" s="163">
        <v>44316</v>
      </c>
      <c r="W102" s="178" t="s">
        <v>1183</v>
      </c>
      <c r="X102" s="273">
        <v>1</v>
      </c>
      <c r="Y102" s="47" t="s">
        <v>240</v>
      </c>
      <c r="Z102" s="48" t="s">
        <v>171</v>
      </c>
      <c r="AA102" s="166" t="s">
        <v>246</v>
      </c>
      <c r="AB102" s="167">
        <v>44439</v>
      </c>
      <c r="AC102" s="258" t="s">
        <v>935</v>
      </c>
      <c r="AD102" s="62">
        <v>2</v>
      </c>
      <c r="AE102" s="168">
        <f t="shared" si="25"/>
        <v>2</v>
      </c>
      <c r="AF102" s="165">
        <f t="shared" si="26"/>
        <v>1</v>
      </c>
      <c r="AG102" s="62" t="str">
        <f>IF(AD102="","",IF(AB102&gt;Q102,IF(AF102&lt;100%,"INCUMPLIDA",IF(AF102=100%,"TERMINADA EXTEMPORÁNEA"))))</f>
        <v>TERMINADA EXTEMPORÁNEA</v>
      </c>
      <c r="AH102" s="62" t="str">
        <f>IF(AD102="","",IF(AB102&gt;Q102,IF(AF102=0%,"SIN INICIAR",IF(AF102=100%,"TERMINADA",IF(AF102&gt;0%,"EN PROCESO")))))</f>
        <v>TERMINADA</v>
      </c>
      <c r="AI102" s="26" t="str">
        <f>IF(AD102="","",IF(AB102&lt;Q102,AG102,IF(AB102&gt;Q102,AH102)))</f>
        <v>TERMINADA</v>
      </c>
      <c r="AJ102" s="367" t="s">
        <v>1184</v>
      </c>
      <c r="AK102" s="166" t="s">
        <v>246</v>
      </c>
      <c r="AL102" s="36" t="str">
        <f t="shared" si="27"/>
        <v>CUMPLIDA</v>
      </c>
      <c r="AM102" s="62" t="s">
        <v>895</v>
      </c>
      <c r="AN102" s="26" t="s">
        <v>173</v>
      </c>
      <c r="AO102" s="166" t="s">
        <v>955</v>
      </c>
    </row>
    <row r="103" spans="1:41" s="243" customFormat="1" ht="204" x14ac:dyDescent="0.2">
      <c r="A103" s="320">
        <v>362</v>
      </c>
      <c r="B103" s="244">
        <v>44188</v>
      </c>
      <c r="C103" s="245" t="s">
        <v>19</v>
      </c>
      <c r="D103" s="245" t="s">
        <v>666</v>
      </c>
      <c r="E103" s="244">
        <v>44188</v>
      </c>
      <c r="F103" s="245">
        <v>1</v>
      </c>
      <c r="G103" s="279" t="s">
        <v>977</v>
      </c>
      <c r="H103" s="269" t="s">
        <v>73</v>
      </c>
      <c r="I103" s="280" t="s">
        <v>667</v>
      </c>
      <c r="J103" s="327" t="s">
        <v>668</v>
      </c>
      <c r="K103" s="245">
        <v>2</v>
      </c>
      <c r="L103" s="245" t="s">
        <v>119</v>
      </c>
      <c r="M103" s="245" t="s">
        <v>669</v>
      </c>
      <c r="N103" s="245" t="s">
        <v>508</v>
      </c>
      <c r="O103" s="277">
        <v>1</v>
      </c>
      <c r="P103" s="244">
        <v>44256</v>
      </c>
      <c r="Q103" s="244">
        <v>44408</v>
      </c>
      <c r="R103" s="245" t="s">
        <v>57</v>
      </c>
      <c r="S103" s="61" t="s">
        <v>43</v>
      </c>
      <c r="T103" s="271" t="s">
        <v>726</v>
      </c>
      <c r="U103" s="209" t="s">
        <v>222</v>
      </c>
      <c r="V103" s="163">
        <v>44316</v>
      </c>
      <c r="W103" s="178" t="s">
        <v>1185</v>
      </c>
      <c r="X103" s="273">
        <v>0.25</v>
      </c>
      <c r="Y103" s="47" t="s">
        <v>239</v>
      </c>
      <c r="Z103" s="50"/>
      <c r="AA103" s="166" t="s">
        <v>733</v>
      </c>
      <c r="AB103" s="167">
        <v>44439</v>
      </c>
      <c r="AC103" s="240" t="s">
        <v>1186</v>
      </c>
      <c r="AD103" s="62">
        <v>1</v>
      </c>
      <c r="AE103" s="168">
        <f t="shared" ref="AE103:AE109" si="28">IF(AD103="","",IF(OR(K103=0,K103="",AB103=""),"",AD103/K103))</f>
        <v>0.5</v>
      </c>
      <c r="AF103" s="165">
        <f t="shared" si="21"/>
        <v>0.5</v>
      </c>
      <c r="AG103" s="62" t="str">
        <f t="shared" si="22"/>
        <v>INCUMPLIDA</v>
      </c>
      <c r="AH103" s="62" t="b">
        <f t="shared" si="23"/>
        <v>0</v>
      </c>
      <c r="AI103" s="26" t="str">
        <f t="shared" si="24"/>
        <v>INCUMPLIDA</v>
      </c>
      <c r="AJ103" s="178" t="s">
        <v>1187</v>
      </c>
      <c r="AK103" s="166" t="s">
        <v>733</v>
      </c>
      <c r="AL103" s="36" t="str">
        <f t="shared" ref="AL103:AL114" si="29">IF(AF103="","",IF(OR(AF103=100%),"CUMPLIDA","PENDIENTE"))</f>
        <v>PENDIENTE</v>
      </c>
      <c r="AM103" s="62"/>
      <c r="AN103" s="26"/>
      <c r="AO103" s="166"/>
    </row>
    <row r="104" spans="1:41" s="243" customFormat="1" ht="132.6" x14ac:dyDescent="0.2">
      <c r="A104" s="320">
        <v>363</v>
      </c>
      <c r="B104" s="244">
        <v>44188</v>
      </c>
      <c r="C104" s="245" t="s">
        <v>19</v>
      </c>
      <c r="D104" s="245" t="s">
        <v>666</v>
      </c>
      <c r="E104" s="244">
        <v>44188</v>
      </c>
      <c r="F104" s="245">
        <v>2</v>
      </c>
      <c r="G104" s="276" t="s">
        <v>670</v>
      </c>
      <c r="H104" s="269" t="s">
        <v>73</v>
      </c>
      <c r="I104" s="197" t="s">
        <v>671</v>
      </c>
      <c r="J104" s="282" t="s">
        <v>672</v>
      </c>
      <c r="K104" s="194">
        <v>4</v>
      </c>
      <c r="L104" s="194" t="s">
        <v>119</v>
      </c>
      <c r="M104" s="194" t="s">
        <v>673</v>
      </c>
      <c r="N104" s="194" t="s">
        <v>508</v>
      </c>
      <c r="O104" s="206">
        <v>1</v>
      </c>
      <c r="P104" s="193">
        <v>44256</v>
      </c>
      <c r="Q104" s="193">
        <v>44592</v>
      </c>
      <c r="R104" s="194" t="s">
        <v>32</v>
      </c>
      <c r="S104" s="207" t="s">
        <v>674</v>
      </c>
      <c r="T104" s="207" t="s">
        <v>136</v>
      </c>
      <c r="U104" s="209" t="s">
        <v>222</v>
      </c>
      <c r="V104" s="163">
        <v>44316</v>
      </c>
      <c r="W104" s="178" t="s">
        <v>1188</v>
      </c>
      <c r="X104" s="273">
        <v>0.125</v>
      </c>
      <c r="Y104" s="47" t="s">
        <v>239</v>
      </c>
      <c r="Z104" s="50"/>
      <c r="AA104" s="166" t="s">
        <v>732</v>
      </c>
      <c r="AB104" s="167">
        <v>44439</v>
      </c>
      <c r="AC104" s="240" t="s">
        <v>915</v>
      </c>
      <c r="AD104" s="62">
        <v>2</v>
      </c>
      <c r="AE104" s="168">
        <f t="shared" si="28"/>
        <v>0.5</v>
      </c>
      <c r="AF104" s="165">
        <f t="shared" si="21"/>
        <v>0.5</v>
      </c>
      <c r="AG104" s="62" t="b">
        <f t="shared" si="22"/>
        <v>0</v>
      </c>
      <c r="AH104" s="62" t="str">
        <f t="shared" si="23"/>
        <v>EN PROCESO</v>
      </c>
      <c r="AI104" s="26" t="str">
        <f t="shared" si="24"/>
        <v>EN PROCESO</v>
      </c>
      <c r="AJ104" s="178" t="s">
        <v>1189</v>
      </c>
      <c r="AK104" s="166" t="s">
        <v>733</v>
      </c>
      <c r="AL104" s="36" t="str">
        <f t="shared" si="29"/>
        <v>PENDIENTE</v>
      </c>
      <c r="AM104" s="62"/>
      <c r="AN104" s="26"/>
      <c r="AO104" s="166"/>
    </row>
    <row r="105" spans="1:41" s="243" customFormat="1" ht="112.2" x14ac:dyDescent="0.2">
      <c r="A105" s="153">
        <v>364</v>
      </c>
      <c r="B105" s="244">
        <v>44188</v>
      </c>
      <c r="C105" s="245" t="s">
        <v>19</v>
      </c>
      <c r="D105" s="245" t="s">
        <v>666</v>
      </c>
      <c r="E105" s="244">
        <v>44188</v>
      </c>
      <c r="F105" s="245">
        <v>3</v>
      </c>
      <c r="G105" s="276" t="s">
        <v>978</v>
      </c>
      <c r="H105" s="269" t="s">
        <v>73</v>
      </c>
      <c r="I105" s="197" t="s">
        <v>675</v>
      </c>
      <c r="J105" s="282" t="s">
        <v>676</v>
      </c>
      <c r="K105" s="194">
        <v>1</v>
      </c>
      <c r="L105" s="194" t="s">
        <v>119</v>
      </c>
      <c r="M105" s="194" t="s">
        <v>677</v>
      </c>
      <c r="N105" s="194" t="s">
        <v>508</v>
      </c>
      <c r="O105" s="206">
        <v>1</v>
      </c>
      <c r="P105" s="193">
        <v>44256</v>
      </c>
      <c r="Q105" s="193">
        <v>44408</v>
      </c>
      <c r="R105" s="194" t="s">
        <v>57</v>
      </c>
      <c r="S105" s="207" t="s">
        <v>43</v>
      </c>
      <c r="T105" s="208" t="s">
        <v>726</v>
      </c>
      <c r="U105" s="209" t="s">
        <v>222</v>
      </c>
      <c r="V105" s="163">
        <v>44316</v>
      </c>
      <c r="W105" s="178" t="s">
        <v>1190</v>
      </c>
      <c r="X105" s="273">
        <v>0.3</v>
      </c>
      <c r="Y105" s="47" t="s">
        <v>239</v>
      </c>
      <c r="Z105" s="50"/>
      <c r="AA105" s="166" t="s">
        <v>733</v>
      </c>
      <c r="AB105" s="167">
        <v>44439</v>
      </c>
      <c r="AC105" s="240" t="s">
        <v>916</v>
      </c>
      <c r="AD105" s="62">
        <v>1</v>
      </c>
      <c r="AE105" s="168">
        <f t="shared" si="28"/>
        <v>1</v>
      </c>
      <c r="AF105" s="165">
        <f t="shared" si="21"/>
        <v>1</v>
      </c>
      <c r="AG105" s="62" t="str">
        <f t="shared" si="22"/>
        <v>TERMINADA EXTEMPORÁNEA</v>
      </c>
      <c r="AH105" s="62" t="b">
        <f t="shared" si="23"/>
        <v>0</v>
      </c>
      <c r="AI105" s="26" t="str">
        <f t="shared" si="24"/>
        <v>TERMINADA EXTEMPORÁNEA</v>
      </c>
      <c r="AJ105" s="369" t="s">
        <v>1191</v>
      </c>
      <c r="AK105" s="370" t="s">
        <v>732</v>
      </c>
      <c r="AL105" s="36" t="str">
        <f t="shared" si="29"/>
        <v>CUMPLIDA</v>
      </c>
      <c r="AM105" s="62" t="s">
        <v>890</v>
      </c>
      <c r="AN105" s="26" t="s">
        <v>173</v>
      </c>
      <c r="AO105" s="166"/>
    </row>
    <row r="106" spans="1:41" s="243" customFormat="1" ht="112.2" x14ac:dyDescent="0.2">
      <c r="A106" s="320">
        <v>365</v>
      </c>
      <c r="B106" s="244">
        <v>44188</v>
      </c>
      <c r="C106" s="245" t="s">
        <v>19</v>
      </c>
      <c r="D106" s="245" t="s">
        <v>666</v>
      </c>
      <c r="E106" s="244">
        <v>44188</v>
      </c>
      <c r="F106" s="245">
        <v>5</v>
      </c>
      <c r="G106" s="276" t="s">
        <v>727</v>
      </c>
      <c r="H106" s="269" t="s">
        <v>73</v>
      </c>
      <c r="I106" s="197" t="s">
        <v>678</v>
      </c>
      <c r="J106" s="282" t="s">
        <v>679</v>
      </c>
      <c r="K106" s="194">
        <v>1</v>
      </c>
      <c r="L106" s="194" t="s">
        <v>119</v>
      </c>
      <c r="M106" s="194" t="s">
        <v>680</v>
      </c>
      <c r="N106" s="194" t="s">
        <v>508</v>
      </c>
      <c r="O106" s="206">
        <v>1</v>
      </c>
      <c r="P106" s="193">
        <v>44256</v>
      </c>
      <c r="Q106" s="193">
        <v>44408</v>
      </c>
      <c r="R106" s="194" t="s">
        <v>57</v>
      </c>
      <c r="S106" s="207" t="s">
        <v>43</v>
      </c>
      <c r="T106" s="208" t="s">
        <v>726</v>
      </c>
      <c r="U106" s="209" t="s">
        <v>222</v>
      </c>
      <c r="V106" s="163">
        <v>44316</v>
      </c>
      <c r="W106" s="178" t="s">
        <v>1192</v>
      </c>
      <c r="X106" s="273">
        <v>0.5</v>
      </c>
      <c r="Y106" s="47" t="s">
        <v>239</v>
      </c>
      <c r="Z106" s="50"/>
      <c r="AA106" s="166" t="s">
        <v>733</v>
      </c>
      <c r="AB106" s="167">
        <v>44439</v>
      </c>
      <c r="AC106" s="285" t="s">
        <v>917</v>
      </c>
      <c r="AD106" s="62">
        <v>1</v>
      </c>
      <c r="AE106" s="168">
        <f t="shared" si="28"/>
        <v>1</v>
      </c>
      <c r="AF106" s="165">
        <f t="shared" si="21"/>
        <v>1</v>
      </c>
      <c r="AG106" s="62" t="str">
        <f t="shared" si="22"/>
        <v>TERMINADA EXTEMPORÁNEA</v>
      </c>
      <c r="AH106" s="62" t="b">
        <f t="shared" si="23"/>
        <v>0</v>
      </c>
      <c r="AI106" s="26" t="str">
        <f t="shared" si="24"/>
        <v>TERMINADA EXTEMPORÁNEA</v>
      </c>
      <c r="AJ106" s="371" t="s">
        <v>1193</v>
      </c>
      <c r="AK106" s="65" t="s">
        <v>732</v>
      </c>
      <c r="AL106" s="36" t="str">
        <f t="shared" si="29"/>
        <v>CUMPLIDA</v>
      </c>
      <c r="AM106" s="62" t="s">
        <v>890</v>
      </c>
      <c r="AN106" s="26" t="s">
        <v>173</v>
      </c>
      <c r="AO106" s="166"/>
    </row>
    <row r="107" spans="1:41" s="243" customFormat="1" ht="122.4" x14ac:dyDescent="0.2">
      <c r="A107" s="153">
        <v>366</v>
      </c>
      <c r="B107" s="244">
        <v>44188</v>
      </c>
      <c r="C107" s="245" t="s">
        <v>19</v>
      </c>
      <c r="D107" s="245" t="s">
        <v>666</v>
      </c>
      <c r="E107" s="244">
        <v>44188</v>
      </c>
      <c r="F107" s="245">
        <v>6</v>
      </c>
      <c r="G107" s="276" t="s">
        <v>728</v>
      </c>
      <c r="H107" s="269" t="s">
        <v>73</v>
      </c>
      <c r="I107" s="197" t="s">
        <v>681</v>
      </c>
      <c r="J107" s="194" t="s">
        <v>682</v>
      </c>
      <c r="K107" s="194">
        <v>1</v>
      </c>
      <c r="L107" s="194" t="s">
        <v>119</v>
      </c>
      <c r="M107" s="194" t="s">
        <v>677</v>
      </c>
      <c r="N107" s="194" t="s">
        <v>508</v>
      </c>
      <c r="O107" s="206">
        <v>1</v>
      </c>
      <c r="P107" s="193">
        <v>44256</v>
      </c>
      <c r="Q107" s="193">
        <v>44408</v>
      </c>
      <c r="R107" s="194" t="s">
        <v>57</v>
      </c>
      <c r="S107" s="207" t="s">
        <v>43</v>
      </c>
      <c r="T107" s="208" t="s">
        <v>726</v>
      </c>
      <c r="U107" s="209" t="s">
        <v>222</v>
      </c>
      <c r="V107" s="163">
        <v>44316</v>
      </c>
      <c r="W107" s="178" t="s">
        <v>1194</v>
      </c>
      <c r="X107" s="273">
        <v>0.3</v>
      </c>
      <c r="Y107" s="47" t="s">
        <v>239</v>
      </c>
      <c r="Z107" s="50"/>
      <c r="AA107" s="166" t="s">
        <v>733</v>
      </c>
      <c r="AB107" s="167">
        <v>44439</v>
      </c>
      <c r="AC107" s="341" t="s">
        <v>918</v>
      </c>
      <c r="AD107" s="62">
        <v>1</v>
      </c>
      <c r="AE107" s="168">
        <f t="shared" si="28"/>
        <v>1</v>
      </c>
      <c r="AF107" s="165">
        <f t="shared" si="21"/>
        <v>1</v>
      </c>
      <c r="AG107" s="62" t="str">
        <f t="shared" si="22"/>
        <v>TERMINADA EXTEMPORÁNEA</v>
      </c>
      <c r="AH107" s="62" t="b">
        <f t="shared" si="23"/>
        <v>0</v>
      </c>
      <c r="AI107" s="26" t="str">
        <f t="shared" si="24"/>
        <v>TERMINADA EXTEMPORÁNEA</v>
      </c>
      <c r="AJ107" s="371" t="s">
        <v>1195</v>
      </c>
      <c r="AK107" s="65" t="s">
        <v>732</v>
      </c>
      <c r="AL107" s="36" t="str">
        <f t="shared" si="29"/>
        <v>CUMPLIDA</v>
      </c>
      <c r="AM107" s="62" t="s">
        <v>890</v>
      </c>
      <c r="AN107" s="26" t="s">
        <v>173</v>
      </c>
      <c r="AO107" s="166"/>
    </row>
    <row r="108" spans="1:41" s="243" customFormat="1" ht="61.2" x14ac:dyDescent="0.2">
      <c r="A108" s="153">
        <v>367</v>
      </c>
      <c r="B108" s="244">
        <v>44188</v>
      </c>
      <c r="C108" s="245" t="s">
        <v>19</v>
      </c>
      <c r="D108" s="245" t="s">
        <v>666</v>
      </c>
      <c r="E108" s="244">
        <v>44188</v>
      </c>
      <c r="F108" s="245">
        <v>7</v>
      </c>
      <c r="G108" s="276" t="s">
        <v>683</v>
      </c>
      <c r="H108" s="269" t="s">
        <v>73</v>
      </c>
      <c r="I108" s="197" t="s">
        <v>684</v>
      </c>
      <c r="J108" s="194" t="s">
        <v>685</v>
      </c>
      <c r="K108" s="194">
        <v>1</v>
      </c>
      <c r="L108" s="194" t="s">
        <v>20</v>
      </c>
      <c r="M108" s="194" t="s">
        <v>686</v>
      </c>
      <c r="N108" s="194" t="s">
        <v>508</v>
      </c>
      <c r="O108" s="206">
        <v>1</v>
      </c>
      <c r="P108" s="193">
        <v>44256</v>
      </c>
      <c r="Q108" s="193">
        <v>44287</v>
      </c>
      <c r="R108" s="194" t="s">
        <v>32</v>
      </c>
      <c r="S108" s="207" t="s">
        <v>674</v>
      </c>
      <c r="T108" s="207" t="s">
        <v>136</v>
      </c>
      <c r="U108" s="209" t="s">
        <v>222</v>
      </c>
      <c r="V108" s="163">
        <v>44316</v>
      </c>
      <c r="W108" s="178" t="s">
        <v>1196</v>
      </c>
      <c r="X108" s="273">
        <v>1</v>
      </c>
      <c r="Y108" s="47" t="s">
        <v>243</v>
      </c>
      <c r="Z108" s="48" t="s">
        <v>171</v>
      </c>
      <c r="AA108" s="166" t="s">
        <v>732</v>
      </c>
      <c r="AB108" s="167">
        <v>44439</v>
      </c>
      <c r="AC108" s="372" t="s">
        <v>919</v>
      </c>
      <c r="AD108" s="62">
        <v>1</v>
      </c>
      <c r="AE108" s="168">
        <f t="shared" si="28"/>
        <v>1</v>
      </c>
      <c r="AF108" s="165">
        <f t="shared" si="21"/>
        <v>1</v>
      </c>
      <c r="AG108" s="62" t="str">
        <f t="shared" si="22"/>
        <v>TERMINADA EXTEMPORÁNEA</v>
      </c>
      <c r="AH108" s="62" t="b">
        <f t="shared" si="23"/>
        <v>0</v>
      </c>
      <c r="AI108" s="26" t="str">
        <f t="shared" si="24"/>
        <v>TERMINADA EXTEMPORÁNEA</v>
      </c>
      <c r="AJ108" s="373" t="s">
        <v>1197</v>
      </c>
      <c r="AK108" s="65" t="s">
        <v>732</v>
      </c>
      <c r="AL108" s="36" t="str">
        <f t="shared" si="29"/>
        <v>CUMPLIDA</v>
      </c>
      <c r="AM108" s="62" t="s">
        <v>890</v>
      </c>
      <c r="AN108" s="26" t="s">
        <v>173</v>
      </c>
      <c r="AO108" s="166"/>
    </row>
    <row r="109" spans="1:41" s="243" customFormat="1" ht="163.19999999999999" x14ac:dyDescent="0.2">
      <c r="A109" s="153">
        <v>368</v>
      </c>
      <c r="B109" s="244">
        <v>44188</v>
      </c>
      <c r="C109" s="245" t="s">
        <v>19</v>
      </c>
      <c r="D109" s="245" t="s">
        <v>666</v>
      </c>
      <c r="E109" s="244">
        <v>44188</v>
      </c>
      <c r="F109" s="245">
        <v>8</v>
      </c>
      <c r="G109" s="276" t="s">
        <v>729</v>
      </c>
      <c r="H109" s="269" t="s">
        <v>73</v>
      </c>
      <c r="I109" s="197" t="s">
        <v>687</v>
      </c>
      <c r="J109" s="194" t="s">
        <v>688</v>
      </c>
      <c r="K109" s="194">
        <v>2</v>
      </c>
      <c r="L109" s="194" t="s">
        <v>119</v>
      </c>
      <c r="M109" s="194" t="s">
        <v>669</v>
      </c>
      <c r="N109" s="194" t="s">
        <v>508</v>
      </c>
      <c r="O109" s="206">
        <v>1</v>
      </c>
      <c r="P109" s="193">
        <v>44256</v>
      </c>
      <c r="Q109" s="193">
        <v>44408</v>
      </c>
      <c r="R109" s="194" t="s">
        <v>57</v>
      </c>
      <c r="S109" s="207" t="s">
        <v>43</v>
      </c>
      <c r="T109" s="208" t="s">
        <v>689</v>
      </c>
      <c r="U109" s="209" t="s">
        <v>222</v>
      </c>
      <c r="V109" s="163">
        <v>44316</v>
      </c>
      <c r="W109" s="178" t="s">
        <v>1198</v>
      </c>
      <c r="X109" s="273">
        <v>0.5</v>
      </c>
      <c r="Y109" s="47" t="s">
        <v>239</v>
      </c>
      <c r="Z109" s="50"/>
      <c r="AA109" s="166" t="s">
        <v>732</v>
      </c>
      <c r="AB109" s="167">
        <v>44439</v>
      </c>
      <c r="AC109" s="341" t="s">
        <v>920</v>
      </c>
      <c r="AD109" s="62">
        <v>2</v>
      </c>
      <c r="AE109" s="168">
        <f t="shared" si="28"/>
        <v>1</v>
      </c>
      <c r="AF109" s="165">
        <f t="shared" si="21"/>
        <v>1</v>
      </c>
      <c r="AG109" s="62" t="str">
        <f t="shared" si="22"/>
        <v>TERMINADA EXTEMPORÁNEA</v>
      </c>
      <c r="AH109" s="62" t="b">
        <f t="shared" si="23"/>
        <v>0</v>
      </c>
      <c r="AI109" s="26" t="str">
        <f t="shared" si="24"/>
        <v>TERMINADA EXTEMPORÁNEA</v>
      </c>
      <c r="AJ109" s="373" t="s">
        <v>1199</v>
      </c>
      <c r="AK109" s="65" t="s">
        <v>732</v>
      </c>
      <c r="AL109" s="36" t="str">
        <f t="shared" si="29"/>
        <v>CUMPLIDA</v>
      </c>
      <c r="AM109" s="192" t="s">
        <v>906</v>
      </c>
      <c r="AN109" s="26" t="s">
        <v>173</v>
      </c>
      <c r="AO109" s="166"/>
    </row>
    <row r="110" spans="1:41" s="243" customFormat="1" ht="40.799999999999997" x14ac:dyDescent="0.2">
      <c r="A110" s="153">
        <v>369</v>
      </c>
      <c r="B110" s="244">
        <v>44245</v>
      </c>
      <c r="C110" s="245" t="s">
        <v>19</v>
      </c>
      <c r="D110" s="245" t="s">
        <v>690</v>
      </c>
      <c r="E110" s="374">
        <v>44226</v>
      </c>
      <c r="F110" s="245" t="s">
        <v>691</v>
      </c>
      <c r="G110" s="279" t="s">
        <v>692</v>
      </c>
      <c r="H110" s="269" t="s">
        <v>230</v>
      </c>
      <c r="I110" s="301" t="s">
        <v>693</v>
      </c>
      <c r="J110" s="245" t="s">
        <v>694</v>
      </c>
      <c r="K110" s="245">
        <v>2</v>
      </c>
      <c r="L110" s="245" t="s">
        <v>119</v>
      </c>
      <c r="M110" s="200" t="s">
        <v>394</v>
      </c>
      <c r="N110" s="194" t="s">
        <v>508</v>
      </c>
      <c r="O110" s="277">
        <v>1</v>
      </c>
      <c r="P110" s="244">
        <v>44287</v>
      </c>
      <c r="Q110" s="244">
        <v>44560</v>
      </c>
      <c r="R110" s="245" t="s">
        <v>33</v>
      </c>
      <c r="S110" s="271" t="s">
        <v>142</v>
      </c>
      <c r="T110" s="271" t="s">
        <v>142</v>
      </c>
      <c r="U110" s="284" t="s">
        <v>222</v>
      </c>
      <c r="V110" s="163">
        <v>44316</v>
      </c>
      <c r="W110" s="176" t="s">
        <v>1200</v>
      </c>
      <c r="X110" s="273">
        <v>0.5</v>
      </c>
      <c r="Y110" s="47" t="s">
        <v>239</v>
      </c>
      <c r="Z110" s="50"/>
      <c r="AA110" s="239" t="s">
        <v>732</v>
      </c>
      <c r="AB110" s="167">
        <v>44439</v>
      </c>
      <c r="AC110" s="375" t="s">
        <v>921</v>
      </c>
      <c r="AD110" s="62">
        <v>1</v>
      </c>
      <c r="AE110" s="168">
        <f>IF(AD110="","",IF(OR(K110=0,K110="",AB110=""),"",AD110/K110))</f>
        <v>0.5</v>
      </c>
      <c r="AF110" s="165">
        <f t="shared" si="21"/>
        <v>0.5</v>
      </c>
      <c r="AG110" s="62" t="b">
        <f t="shared" si="22"/>
        <v>0</v>
      </c>
      <c r="AH110" s="62" t="str">
        <f t="shared" si="23"/>
        <v>EN PROCESO</v>
      </c>
      <c r="AI110" s="26" t="str">
        <f t="shared" si="24"/>
        <v>EN PROCESO</v>
      </c>
      <c r="AJ110" s="176" t="s">
        <v>1201</v>
      </c>
      <c r="AK110" s="239" t="s">
        <v>732</v>
      </c>
      <c r="AL110" s="36" t="str">
        <f t="shared" si="29"/>
        <v>PENDIENTE</v>
      </c>
      <c r="AM110" s="62"/>
      <c r="AN110" s="26"/>
      <c r="AO110" s="239"/>
    </row>
    <row r="111" spans="1:41" s="243" customFormat="1" ht="40.799999999999997" x14ac:dyDescent="0.2">
      <c r="A111" s="153">
        <v>370</v>
      </c>
      <c r="B111" s="244">
        <v>44245</v>
      </c>
      <c r="C111" s="245" t="s">
        <v>19</v>
      </c>
      <c r="D111" s="245" t="s">
        <v>690</v>
      </c>
      <c r="E111" s="374">
        <v>44226</v>
      </c>
      <c r="F111" s="245" t="s">
        <v>695</v>
      </c>
      <c r="G111" s="276" t="s">
        <v>696</v>
      </c>
      <c r="H111" s="269" t="s">
        <v>230</v>
      </c>
      <c r="I111" s="197" t="s">
        <v>697</v>
      </c>
      <c r="J111" s="194" t="s">
        <v>698</v>
      </c>
      <c r="K111" s="194">
        <v>1</v>
      </c>
      <c r="L111" s="245" t="s">
        <v>119</v>
      </c>
      <c r="M111" s="200" t="s">
        <v>394</v>
      </c>
      <c r="N111" s="194" t="s">
        <v>508</v>
      </c>
      <c r="O111" s="277">
        <v>1</v>
      </c>
      <c r="P111" s="244">
        <v>44287</v>
      </c>
      <c r="Q111" s="244">
        <v>44560</v>
      </c>
      <c r="R111" s="245" t="s">
        <v>33</v>
      </c>
      <c r="S111" s="271" t="s">
        <v>142</v>
      </c>
      <c r="T111" s="271" t="s">
        <v>142</v>
      </c>
      <c r="U111" s="284" t="s">
        <v>222</v>
      </c>
      <c r="V111" s="163">
        <v>44316</v>
      </c>
      <c r="W111" s="176" t="s">
        <v>1202</v>
      </c>
      <c r="X111" s="273">
        <v>0.5</v>
      </c>
      <c r="Y111" s="47" t="s">
        <v>239</v>
      </c>
      <c r="Z111" s="50"/>
      <c r="AA111" s="239" t="s">
        <v>732</v>
      </c>
      <c r="AB111" s="167">
        <v>44439</v>
      </c>
      <c r="AC111" s="376" t="s">
        <v>897</v>
      </c>
      <c r="AD111" s="62">
        <v>0.5</v>
      </c>
      <c r="AE111" s="168">
        <f>IF(AD111="","",IF(OR(K111=0,K111="",AB111=""),"",AD111/K111))</f>
        <v>0.5</v>
      </c>
      <c r="AF111" s="165">
        <f t="shared" si="21"/>
        <v>0.5</v>
      </c>
      <c r="AG111" s="62" t="b">
        <f t="shared" si="22"/>
        <v>0</v>
      </c>
      <c r="AH111" s="62" t="str">
        <f t="shared" si="23"/>
        <v>EN PROCESO</v>
      </c>
      <c r="AI111" s="26" t="str">
        <f t="shared" si="24"/>
        <v>EN PROCESO</v>
      </c>
      <c r="AJ111" s="176" t="s">
        <v>1201</v>
      </c>
      <c r="AK111" s="239" t="s">
        <v>732</v>
      </c>
      <c r="AL111" s="36" t="str">
        <f t="shared" si="29"/>
        <v>PENDIENTE</v>
      </c>
      <c r="AM111" s="62"/>
      <c r="AN111" s="26"/>
      <c r="AO111" s="239"/>
    </row>
    <row r="112" spans="1:41" s="243" customFormat="1" ht="81.599999999999994" x14ac:dyDescent="0.2">
      <c r="A112" s="153">
        <v>371</v>
      </c>
      <c r="B112" s="244">
        <v>44245</v>
      </c>
      <c r="C112" s="245" t="s">
        <v>19</v>
      </c>
      <c r="D112" s="245" t="s">
        <v>690</v>
      </c>
      <c r="E112" s="374">
        <v>44226</v>
      </c>
      <c r="F112" s="245" t="s">
        <v>699</v>
      </c>
      <c r="G112" s="276" t="s">
        <v>700</v>
      </c>
      <c r="H112" s="269" t="s">
        <v>73</v>
      </c>
      <c r="I112" s="233" t="s">
        <v>701</v>
      </c>
      <c r="J112" s="198" t="s">
        <v>702</v>
      </c>
      <c r="K112" s="198">
        <v>2</v>
      </c>
      <c r="L112" s="230" t="s">
        <v>21</v>
      </c>
      <c r="M112" s="198" t="s">
        <v>703</v>
      </c>
      <c r="N112" s="194" t="s">
        <v>508</v>
      </c>
      <c r="O112" s="277">
        <v>1</v>
      </c>
      <c r="P112" s="244">
        <v>44287</v>
      </c>
      <c r="Q112" s="244">
        <v>44561</v>
      </c>
      <c r="R112" s="194" t="s">
        <v>32</v>
      </c>
      <c r="S112" s="61" t="s">
        <v>704</v>
      </c>
      <c r="T112" s="271" t="s">
        <v>705</v>
      </c>
      <c r="U112" s="284" t="s">
        <v>222</v>
      </c>
      <c r="V112" s="163">
        <v>44316</v>
      </c>
      <c r="W112" s="176" t="s">
        <v>1203</v>
      </c>
      <c r="X112" s="273">
        <v>0.25</v>
      </c>
      <c r="Y112" s="47" t="s">
        <v>239</v>
      </c>
      <c r="Z112" s="50"/>
      <c r="AA112" s="239" t="s">
        <v>732</v>
      </c>
      <c r="AB112" s="167">
        <v>44439</v>
      </c>
      <c r="AC112" s="377" t="s">
        <v>922</v>
      </c>
      <c r="AD112" s="62">
        <v>1</v>
      </c>
      <c r="AE112" s="168">
        <f>IF(AD112="","",IF(OR(K112=0,K112="",AB112=""),"",AD112/K112))</f>
        <v>0.5</v>
      </c>
      <c r="AF112" s="165">
        <f t="shared" si="21"/>
        <v>0.5</v>
      </c>
      <c r="AG112" s="62" t="b">
        <f t="shared" si="22"/>
        <v>0</v>
      </c>
      <c r="AH112" s="62" t="str">
        <f t="shared" si="23"/>
        <v>EN PROCESO</v>
      </c>
      <c r="AI112" s="26" t="str">
        <f t="shared" si="24"/>
        <v>EN PROCESO</v>
      </c>
      <c r="AJ112" s="176" t="s">
        <v>1204</v>
      </c>
      <c r="AK112" s="65" t="s">
        <v>732</v>
      </c>
      <c r="AL112" s="36" t="str">
        <f t="shared" si="29"/>
        <v>PENDIENTE</v>
      </c>
      <c r="AM112" s="62"/>
      <c r="AN112" s="26"/>
      <c r="AO112" s="239"/>
    </row>
    <row r="113" spans="1:41" s="243" customFormat="1" ht="81.599999999999994" x14ac:dyDescent="0.2">
      <c r="A113" s="153">
        <v>372</v>
      </c>
      <c r="B113" s="244">
        <v>44245</v>
      </c>
      <c r="C113" s="245" t="s">
        <v>19</v>
      </c>
      <c r="D113" s="245" t="s">
        <v>690</v>
      </c>
      <c r="E113" s="374">
        <v>44226</v>
      </c>
      <c r="F113" s="245" t="s">
        <v>706</v>
      </c>
      <c r="G113" s="378" t="s">
        <v>707</v>
      </c>
      <c r="H113" s="269" t="s">
        <v>73</v>
      </c>
      <c r="I113" s="233" t="s">
        <v>701</v>
      </c>
      <c r="J113" s="198" t="s">
        <v>702</v>
      </c>
      <c r="K113" s="198">
        <v>2</v>
      </c>
      <c r="L113" s="245" t="s">
        <v>21</v>
      </c>
      <c r="M113" s="198" t="s">
        <v>703</v>
      </c>
      <c r="N113" s="194" t="s">
        <v>508</v>
      </c>
      <c r="O113" s="277">
        <v>1</v>
      </c>
      <c r="P113" s="244">
        <v>44287</v>
      </c>
      <c r="Q113" s="244">
        <v>44561</v>
      </c>
      <c r="R113" s="194" t="s">
        <v>32</v>
      </c>
      <c r="S113" s="61" t="s">
        <v>704</v>
      </c>
      <c r="T113" s="271" t="s">
        <v>705</v>
      </c>
      <c r="U113" s="284" t="s">
        <v>222</v>
      </c>
      <c r="V113" s="163">
        <v>44316</v>
      </c>
      <c r="W113" s="176" t="s">
        <v>1205</v>
      </c>
      <c r="X113" s="273">
        <v>0.25</v>
      </c>
      <c r="Y113" s="47" t="s">
        <v>239</v>
      </c>
      <c r="Z113" s="50"/>
      <c r="AA113" s="239" t="s">
        <v>732</v>
      </c>
      <c r="AB113" s="167">
        <v>44439</v>
      </c>
      <c r="AC113" s="377" t="s">
        <v>922</v>
      </c>
      <c r="AD113" s="62">
        <v>1</v>
      </c>
      <c r="AE113" s="168">
        <f>IF(AD113="","",IF(OR(K113=0,K113="",AB113=""),"",AD113/K113))</f>
        <v>0.5</v>
      </c>
      <c r="AF113" s="165">
        <f t="shared" si="21"/>
        <v>0.5</v>
      </c>
      <c r="AG113" s="62" t="b">
        <f t="shared" si="22"/>
        <v>0</v>
      </c>
      <c r="AH113" s="62" t="str">
        <f t="shared" si="23"/>
        <v>EN PROCESO</v>
      </c>
      <c r="AI113" s="26" t="str">
        <f t="shared" si="24"/>
        <v>EN PROCESO</v>
      </c>
      <c r="AJ113" s="176" t="s">
        <v>1204</v>
      </c>
      <c r="AK113" s="65" t="s">
        <v>732</v>
      </c>
      <c r="AL113" s="36" t="str">
        <f t="shared" si="29"/>
        <v>PENDIENTE</v>
      </c>
      <c r="AM113" s="62"/>
      <c r="AN113" s="26"/>
      <c r="AO113" s="239"/>
    </row>
    <row r="114" spans="1:41" s="243" customFormat="1" ht="81.599999999999994" x14ac:dyDescent="0.2">
      <c r="A114" s="153">
        <v>373</v>
      </c>
      <c r="B114" s="244">
        <v>44245</v>
      </c>
      <c r="C114" s="245" t="s">
        <v>19</v>
      </c>
      <c r="D114" s="245" t="s">
        <v>690</v>
      </c>
      <c r="E114" s="374">
        <v>44226</v>
      </c>
      <c r="F114" s="245" t="s">
        <v>708</v>
      </c>
      <c r="G114" s="378" t="s">
        <v>709</v>
      </c>
      <c r="H114" s="269" t="s">
        <v>73</v>
      </c>
      <c r="I114" s="233" t="s">
        <v>730</v>
      </c>
      <c r="J114" s="194" t="s">
        <v>710</v>
      </c>
      <c r="K114" s="194">
        <v>2</v>
      </c>
      <c r="L114" s="245" t="s">
        <v>21</v>
      </c>
      <c r="M114" s="198" t="s">
        <v>731</v>
      </c>
      <c r="N114" s="194" t="s">
        <v>508</v>
      </c>
      <c r="O114" s="277">
        <v>1</v>
      </c>
      <c r="P114" s="244">
        <v>44287</v>
      </c>
      <c r="Q114" s="244">
        <v>44561</v>
      </c>
      <c r="R114" s="194" t="s">
        <v>32</v>
      </c>
      <c r="S114" s="61" t="s">
        <v>704</v>
      </c>
      <c r="T114" s="271" t="s">
        <v>705</v>
      </c>
      <c r="U114" s="284" t="s">
        <v>222</v>
      </c>
      <c r="V114" s="163">
        <v>44316</v>
      </c>
      <c r="W114" s="176" t="s">
        <v>1206</v>
      </c>
      <c r="X114" s="273">
        <v>0.5</v>
      </c>
      <c r="Y114" s="47" t="s">
        <v>239</v>
      </c>
      <c r="Z114" s="50"/>
      <c r="AA114" s="239" t="s">
        <v>732</v>
      </c>
      <c r="AB114" s="167">
        <v>44439</v>
      </c>
      <c r="AC114" s="353" t="s">
        <v>923</v>
      </c>
      <c r="AD114" s="62">
        <v>2</v>
      </c>
      <c r="AE114" s="168">
        <f>IF(AD114="","",IF(OR(K114=0,K114="",AB114=""),"",AD114/K114))</f>
        <v>1</v>
      </c>
      <c r="AF114" s="165">
        <f t="shared" si="21"/>
        <v>1</v>
      </c>
      <c r="AG114" s="62" t="b">
        <f t="shared" si="22"/>
        <v>0</v>
      </c>
      <c r="AH114" s="62" t="str">
        <f t="shared" si="23"/>
        <v>TERMINADA</v>
      </c>
      <c r="AI114" s="26" t="str">
        <f t="shared" si="24"/>
        <v>TERMINADA</v>
      </c>
      <c r="AJ114" s="176" t="s">
        <v>1207</v>
      </c>
      <c r="AK114" s="65" t="s">
        <v>732</v>
      </c>
      <c r="AL114" s="36" t="str">
        <f t="shared" si="29"/>
        <v>CUMPLIDA</v>
      </c>
      <c r="AM114" s="192" t="s">
        <v>906</v>
      </c>
      <c r="AN114" s="26" t="s">
        <v>173</v>
      </c>
      <c r="AO114" s="239"/>
    </row>
    <row r="115" spans="1:41" s="243" customFormat="1" ht="153" x14ac:dyDescent="0.2">
      <c r="A115" s="153">
        <v>374</v>
      </c>
      <c r="B115" s="244">
        <v>44343</v>
      </c>
      <c r="C115" s="245" t="s">
        <v>19</v>
      </c>
      <c r="D115" s="245" t="s">
        <v>738</v>
      </c>
      <c r="E115" s="244">
        <v>44362</v>
      </c>
      <c r="F115" s="245">
        <v>1</v>
      </c>
      <c r="G115" s="279" t="s">
        <v>739</v>
      </c>
      <c r="H115" s="269" t="s">
        <v>73</v>
      </c>
      <c r="I115" s="280" t="s">
        <v>745</v>
      </c>
      <c r="J115" s="245" t="s">
        <v>1208</v>
      </c>
      <c r="K115" s="245">
        <v>10</v>
      </c>
      <c r="L115" s="245" t="s">
        <v>21</v>
      </c>
      <c r="M115" s="245" t="s">
        <v>746</v>
      </c>
      <c r="N115" s="194" t="s">
        <v>508</v>
      </c>
      <c r="O115" s="277">
        <v>1</v>
      </c>
      <c r="P115" s="244">
        <v>44378</v>
      </c>
      <c r="Q115" s="244">
        <v>44561</v>
      </c>
      <c r="R115" s="245" t="s">
        <v>32</v>
      </c>
      <c r="S115" s="245" t="s">
        <v>221</v>
      </c>
      <c r="T115" s="271" t="s">
        <v>704</v>
      </c>
      <c r="U115" s="284" t="s">
        <v>222</v>
      </c>
      <c r="V115" s="379"/>
      <c r="W115" s="335"/>
      <c r="X115" s="335"/>
      <c r="Y115" s="50"/>
      <c r="Z115" s="50"/>
      <c r="AA115" s="335"/>
      <c r="AB115" s="167">
        <v>44439</v>
      </c>
      <c r="AC115" s="353" t="s">
        <v>924</v>
      </c>
      <c r="AD115" s="62">
        <v>2</v>
      </c>
      <c r="AE115" s="168">
        <f t="shared" ref="AE115:AE134" si="30">IF(AD115="","",IF(OR(K115=0,K115="",AB115=""),"",AD115/K115))</f>
        <v>0.2</v>
      </c>
      <c r="AF115" s="165">
        <f t="shared" ref="AF115:AF134" si="31">IF(OR(O115="",AE115=""),"",IF(OR(O115=0,AE115=0),0,IF(AE115*100%/O115&gt;100%,100%,(AE115*100%)/O115)))</f>
        <v>0.2</v>
      </c>
      <c r="AG115" s="62" t="b">
        <f t="shared" ref="AG115:AG134" si="32">IF(AD115="","",IF(AB115&gt;Q115,IF(AF115&lt;100%,"INCUMPLIDA",IF(AF115=100%,"TERMINADA EXTEMPORÁNEA"))))</f>
        <v>0</v>
      </c>
      <c r="AH115" s="62" t="str">
        <f t="shared" ref="AH115:AH134" si="33">IF(AD115="","",IF(AB115&lt;Q115,IF(AF115=0%,"SIN INICIAR",IF(AF115=100%,"TERMINADA",IF(AF115&gt;0%,"EN PROCESO")))))</f>
        <v>EN PROCESO</v>
      </c>
      <c r="AI115" s="26" t="str">
        <f t="shared" ref="AI115:AI134" si="34">IF(AD115="","",IF(AB115&gt;Q115,AG115,IF(AB115&lt;Q115,AH115)))</f>
        <v>EN PROCESO</v>
      </c>
      <c r="AJ115" s="176" t="s">
        <v>1209</v>
      </c>
      <c r="AK115" s="65" t="s">
        <v>732</v>
      </c>
      <c r="AL115" s="36" t="str">
        <f t="shared" ref="AL115:AL134" si="35">IF(AF115="","",IF(OR(AF115=100%),"CUMPLIDA","PENDIENTE"))</f>
        <v>PENDIENTE</v>
      </c>
      <c r="AM115" s="62"/>
      <c r="AN115" s="26"/>
      <c r="AO115" s="239"/>
    </row>
    <row r="116" spans="1:41" s="243" customFormat="1" ht="397.8" x14ac:dyDescent="0.2">
      <c r="A116" s="153">
        <v>375</v>
      </c>
      <c r="B116" s="244">
        <v>44343</v>
      </c>
      <c r="C116" s="245" t="s">
        <v>19</v>
      </c>
      <c r="D116" s="245" t="s">
        <v>738</v>
      </c>
      <c r="E116" s="244">
        <v>44362</v>
      </c>
      <c r="F116" s="245">
        <v>2</v>
      </c>
      <c r="G116" s="380" t="s">
        <v>979</v>
      </c>
      <c r="H116" s="269" t="s">
        <v>73</v>
      </c>
      <c r="I116" s="197" t="s">
        <v>747</v>
      </c>
      <c r="J116" s="245" t="s">
        <v>980</v>
      </c>
      <c r="K116" s="194">
        <v>6</v>
      </c>
      <c r="L116" s="245" t="s">
        <v>21</v>
      </c>
      <c r="M116" s="245" t="s">
        <v>746</v>
      </c>
      <c r="N116" s="194" t="s">
        <v>508</v>
      </c>
      <c r="O116" s="277">
        <v>1</v>
      </c>
      <c r="P116" s="244">
        <v>44378</v>
      </c>
      <c r="Q116" s="244">
        <v>44561</v>
      </c>
      <c r="R116" s="245" t="s">
        <v>32</v>
      </c>
      <c r="S116" s="61" t="s">
        <v>221</v>
      </c>
      <c r="T116" s="271" t="s">
        <v>704</v>
      </c>
      <c r="U116" s="284" t="s">
        <v>222</v>
      </c>
      <c r="V116" s="379"/>
      <c r="W116" s="335"/>
      <c r="X116" s="335"/>
      <c r="Y116" s="50"/>
      <c r="Z116" s="50"/>
      <c r="AA116" s="335"/>
      <c r="AB116" s="167">
        <v>44439</v>
      </c>
      <c r="AC116" s="353" t="s">
        <v>924</v>
      </c>
      <c r="AD116" s="62">
        <v>2</v>
      </c>
      <c r="AE116" s="168">
        <f t="shared" si="30"/>
        <v>0.33333333333333331</v>
      </c>
      <c r="AF116" s="165">
        <f t="shared" si="31"/>
        <v>0.33333333333333331</v>
      </c>
      <c r="AG116" s="62" t="b">
        <f t="shared" si="32"/>
        <v>0</v>
      </c>
      <c r="AH116" s="62" t="str">
        <f t="shared" si="33"/>
        <v>EN PROCESO</v>
      </c>
      <c r="AI116" s="26" t="str">
        <f t="shared" si="34"/>
        <v>EN PROCESO</v>
      </c>
      <c r="AJ116" s="176" t="s">
        <v>1210</v>
      </c>
      <c r="AK116" s="65" t="s">
        <v>732</v>
      </c>
      <c r="AL116" s="36" t="str">
        <f t="shared" si="35"/>
        <v>PENDIENTE</v>
      </c>
      <c r="AM116" s="62"/>
      <c r="AN116" s="26"/>
      <c r="AO116" s="239"/>
    </row>
    <row r="117" spans="1:41" s="243" customFormat="1" ht="255" x14ac:dyDescent="0.2">
      <c r="A117" s="153">
        <v>376</v>
      </c>
      <c r="B117" s="244">
        <v>44358</v>
      </c>
      <c r="C117" s="245" t="s">
        <v>19</v>
      </c>
      <c r="D117" s="245" t="s">
        <v>738</v>
      </c>
      <c r="E117" s="244">
        <v>44362</v>
      </c>
      <c r="F117" s="245">
        <v>3</v>
      </c>
      <c r="G117" s="195" t="s">
        <v>740</v>
      </c>
      <c r="H117" s="269" t="s">
        <v>73</v>
      </c>
      <c r="I117" s="197" t="s">
        <v>748</v>
      </c>
      <c r="J117" s="194" t="s">
        <v>749</v>
      </c>
      <c r="K117" s="194">
        <v>3</v>
      </c>
      <c r="L117" s="245" t="s">
        <v>21</v>
      </c>
      <c r="M117" s="194" t="s">
        <v>750</v>
      </c>
      <c r="N117" s="194" t="s">
        <v>508</v>
      </c>
      <c r="O117" s="277">
        <v>1</v>
      </c>
      <c r="P117" s="244">
        <v>44378</v>
      </c>
      <c r="Q117" s="244">
        <v>44561</v>
      </c>
      <c r="R117" s="245" t="s">
        <v>32</v>
      </c>
      <c r="S117" s="61" t="s">
        <v>221</v>
      </c>
      <c r="T117" s="271" t="s">
        <v>704</v>
      </c>
      <c r="U117" s="284" t="s">
        <v>222</v>
      </c>
      <c r="V117" s="379"/>
      <c r="W117" s="335"/>
      <c r="X117" s="335"/>
      <c r="Y117" s="50"/>
      <c r="Z117" s="50"/>
      <c r="AA117" s="335"/>
      <c r="AB117" s="167">
        <v>44439</v>
      </c>
      <c r="AC117" s="353" t="s">
        <v>925</v>
      </c>
      <c r="AD117" s="62">
        <v>0.3</v>
      </c>
      <c r="AE117" s="168">
        <f t="shared" si="30"/>
        <v>9.9999999999999992E-2</v>
      </c>
      <c r="AF117" s="165">
        <f t="shared" si="31"/>
        <v>9.9999999999999992E-2</v>
      </c>
      <c r="AG117" s="62" t="b">
        <f t="shared" si="32"/>
        <v>0</v>
      </c>
      <c r="AH117" s="62" t="str">
        <f t="shared" si="33"/>
        <v>EN PROCESO</v>
      </c>
      <c r="AI117" s="26" t="str">
        <f t="shared" si="34"/>
        <v>EN PROCESO</v>
      </c>
      <c r="AJ117" s="176" t="s">
        <v>1211</v>
      </c>
      <c r="AK117" s="65" t="s">
        <v>732</v>
      </c>
      <c r="AL117" s="36" t="str">
        <f t="shared" si="35"/>
        <v>PENDIENTE</v>
      </c>
      <c r="AM117" s="62"/>
      <c r="AN117" s="26"/>
      <c r="AO117" s="239"/>
    </row>
    <row r="118" spans="1:41" s="243" customFormat="1" ht="204" x14ac:dyDescent="0.2">
      <c r="A118" s="153">
        <v>377</v>
      </c>
      <c r="B118" s="244">
        <v>44358</v>
      </c>
      <c r="C118" s="245" t="s">
        <v>19</v>
      </c>
      <c r="D118" s="245" t="s">
        <v>738</v>
      </c>
      <c r="E118" s="244">
        <v>44362</v>
      </c>
      <c r="F118" s="245">
        <v>4</v>
      </c>
      <c r="G118" s="195" t="s">
        <v>741</v>
      </c>
      <c r="H118" s="269" t="s">
        <v>73</v>
      </c>
      <c r="I118" s="233" t="s">
        <v>751</v>
      </c>
      <c r="J118" s="245" t="s">
        <v>981</v>
      </c>
      <c r="K118" s="194">
        <v>4</v>
      </c>
      <c r="L118" s="245" t="s">
        <v>21</v>
      </c>
      <c r="M118" s="245" t="s">
        <v>746</v>
      </c>
      <c r="N118" s="194" t="s">
        <v>508</v>
      </c>
      <c r="O118" s="277">
        <v>1</v>
      </c>
      <c r="P118" s="244">
        <v>44378</v>
      </c>
      <c r="Q118" s="244">
        <v>44561</v>
      </c>
      <c r="R118" s="245" t="s">
        <v>32</v>
      </c>
      <c r="S118" s="61" t="s">
        <v>221</v>
      </c>
      <c r="T118" s="271" t="s">
        <v>704</v>
      </c>
      <c r="U118" s="284" t="s">
        <v>222</v>
      </c>
      <c r="V118" s="379"/>
      <c r="W118" s="335"/>
      <c r="X118" s="335"/>
      <c r="Y118" s="50"/>
      <c r="Z118" s="50"/>
      <c r="AA118" s="335"/>
      <c r="AB118" s="167">
        <v>44439</v>
      </c>
      <c r="AC118" s="353" t="s">
        <v>926</v>
      </c>
      <c r="AD118" s="62">
        <v>1</v>
      </c>
      <c r="AE118" s="168">
        <f t="shared" si="30"/>
        <v>0.25</v>
      </c>
      <c r="AF118" s="165">
        <f t="shared" si="31"/>
        <v>0.25</v>
      </c>
      <c r="AG118" s="62" t="b">
        <f t="shared" si="32"/>
        <v>0</v>
      </c>
      <c r="AH118" s="62" t="str">
        <f t="shared" si="33"/>
        <v>EN PROCESO</v>
      </c>
      <c r="AI118" s="26" t="str">
        <f t="shared" si="34"/>
        <v>EN PROCESO</v>
      </c>
      <c r="AJ118" s="176" t="s">
        <v>1212</v>
      </c>
      <c r="AK118" s="65" t="s">
        <v>732</v>
      </c>
      <c r="AL118" s="36" t="str">
        <f t="shared" si="35"/>
        <v>PENDIENTE</v>
      </c>
      <c r="AM118" s="62"/>
      <c r="AN118" s="26"/>
      <c r="AO118" s="239"/>
    </row>
    <row r="119" spans="1:41" s="243" customFormat="1" ht="112.2" x14ac:dyDescent="0.2">
      <c r="A119" s="153">
        <v>378</v>
      </c>
      <c r="B119" s="244">
        <v>44343</v>
      </c>
      <c r="C119" s="245" t="s">
        <v>19</v>
      </c>
      <c r="D119" s="245" t="s">
        <v>738</v>
      </c>
      <c r="E119" s="244">
        <v>44362</v>
      </c>
      <c r="F119" s="245">
        <v>5</v>
      </c>
      <c r="G119" s="195" t="s">
        <v>742</v>
      </c>
      <c r="H119" s="269"/>
      <c r="I119" s="233" t="s">
        <v>752</v>
      </c>
      <c r="J119" s="198" t="s">
        <v>753</v>
      </c>
      <c r="K119" s="198">
        <v>1</v>
      </c>
      <c r="L119" s="230" t="s">
        <v>119</v>
      </c>
      <c r="M119" s="198" t="s">
        <v>754</v>
      </c>
      <c r="N119" s="194" t="s">
        <v>508</v>
      </c>
      <c r="O119" s="270">
        <v>1</v>
      </c>
      <c r="P119" s="229">
        <v>44378</v>
      </c>
      <c r="Q119" s="229">
        <v>44561</v>
      </c>
      <c r="R119" s="198" t="s">
        <v>32</v>
      </c>
      <c r="S119" s="61" t="s">
        <v>52</v>
      </c>
      <c r="T119" s="61" t="s">
        <v>674</v>
      </c>
      <c r="U119" s="284" t="s">
        <v>222</v>
      </c>
      <c r="V119" s="379"/>
      <c r="W119" s="335"/>
      <c r="X119" s="335"/>
      <c r="Y119" s="50"/>
      <c r="Z119" s="50"/>
      <c r="AA119" s="335"/>
      <c r="AB119" s="167">
        <v>44439</v>
      </c>
      <c r="AC119" s="376" t="s">
        <v>897</v>
      </c>
      <c r="AD119" s="62">
        <v>0</v>
      </c>
      <c r="AE119" s="168">
        <f t="shared" si="30"/>
        <v>0</v>
      </c>
      <c r="AF119" s="165">
        <f t="shared" si="31"/>
        <v>0</v>
      </c>
      <c r="AG119" s="62" t="b">
        <f t="shared" si="32"/>
        <v>0</v>
      </c>
      <c r="AH119" s="62" t="str">
        <f t="shared" si="33"/>
        <v>SIN INICIAR</v>
      </c>
      <c r="AI119" s="26" t="str">
        <f t="shared" si="34"/>
        <v>SIN INICIAR</v>
      </c>
      <c r="AJ119" s="176" t="s">
        <v>1213</v>
      </c>
      <c r="AK119" s="65" t="s">
        <v>732</v>
      </c>
      <c r="AL119" s="36" t="str">
        <f t="shared" si="35"/>
        <v>PENDIENTE</v>
      </c>
      <c r="AM119" s="62"/>
      <c r="AN119" s="26"/>
      <c r="AO119" s="239"/>
    </row>
    <row r="120" spans="1:41" s="243" customFormat="1" ht="163.19999999999999" x14ac:dyDescent="0.2">
      <c r="A120" s="153">
        <v>379</v>
      </c>
      <c r="B120" s="244">
        <v>44343</v>
      </c>
      <c r="C120" s="245" t="s">
        <v>19</v>
      </c>
      <c r="D120" s="245" t="s">
        <v>738</v>
      </c>
      <c r="E120" s="244">
        <v>44362</v>
      </c>
      <c r="F120" s="245">
        <v>6</v>
      </c>
      <c r="G120" s="195" t="s">
        <v>982</v>
      </c>
      <c r="H120" s="269" t="s">
        <v>73</v>
      </c>
      <c r="I120" s="233" t="s">
        <v>755</v>
      </c>
      <c r="J120" s="198" t="s">
        <v>756</v>
      </c>
      <c r="K120" s="198">
        <v>3</v>
      </c>
      <c r="L120" s="230" t="s">
        <v>21</v>
      </c>
      <c r="M120" s="198" t="s">
        <v>757</v>
      </c>
      <c r="N120" s="194" t="s">
        <v>508</v>
      </c>
      <c r="O120" s="270">
        <v>1</v>
      </c>
      <c r="P120" s="229">
        <v>44378</v>
      </c>
      <c r="Q120" s="229">
        <v>44651</v>
      </c>
      <c r="R120" s="198" t="s">
        <v>32</v>
      </c>
      <c r="S120" s="61" t="s">
        <v>52</v>
      </c>
      <c r="T120" s="61" t="s">
        <v>674</v>
      </c>
      <c r="U120" s="284" t="s">
        <v>222</v>
      </c>
      <c r="V120" s="379"/>
      <c r="W120" s="335"/>
      <c r="X120" s="335"/>
      <c r="Y120" s="50"/>
      <c r="Z120" s="50"/>
      <c r="AA120" s="335"/>
      <c r="AB120" s="167">
        <v>44439</v>
      </c>
      <c r="AC120" s="353" t="s">
        <v>927</v>
      </c>
      <c r="AD120" s="62">
        <v>1</v>
      </c>
      <c r="AE120" s="168">
        <f t="shared" si="30"/>
        <v>0.33333333333333331</v>
      </c>
      <c r="AF120" s="165">
        <f t="shared" si="31"/>
        <v>0.33333333333333331</v>
      </c>
      <c r="AG120" s="62" t="b">
        <f t="shared" si="32"/>
        <v>0</v>
      </c>
      <c r="AH120" s="62" t="str">
        <f t="shared" si="33"/>
        <v>EN PROCESO</v>
      </c>
      <c r="AI120" s="26" t="str">
        <f t="shared" si="34"/>
        <v>EN PROCESO</v>
      </c>
      <c r="AJ120" s="176" t="s">
        <v>1214</v>
      </c>
      <c r="AK120" s="65" t="s">
        <v>732</v>
      </c>
      <c r="AL120" s="36" t="str">
        <f t="shared" si="35"/>
        <v>PENDIENTE</v>
      </c>
      <c r="AM120" s="62"/>
      <c r="AN120" s="26"/>
      <c r="AO120" s="239"/>
    </row>
    <row r="121" spans="1:41" s="243" customFormat="1" ht="112.2" x14ac:dyDescent="0.2">
      <c r="A121" s="153">
        <v>380</v>
      </c>
      <c r="B121" s="244">
        <v>44343</v>
      </c>
      <c r="C121" s="245" t="s">
        <v>19</v>
      </c>
      <c r="D121" s="245" t="s">
        <v>738</v>
      </c>
      <c r="E121" s="244">
        <v>44362</v>
      </c>
      <c r="F121" s="245">
        <v>7</v>
      </c>
      <c r="G121" s="195" t="s">
        <v>743</v>
      </c>
      <c r="H121" s="269" t="s">
        <v>73</v>
      </c>
      <c r="I121" s="197" t="s">
        <v>758</v>
      </c>
      <c r="J121" s="194" t="s">
        <v>759</v>
      </c>
      <c r="K121" s="194">
        <v>1</v>
      </c>
      <c r="L121" s="245" t="s">
        <v>21</v>
      </c>
      <c r="M121" s="194" t="s">
        <v>760</v>
      </c>
      <c r="N121" s="194" t="s">
        <v>508</v>
      </c>
      <c r="O121" s="277">
        <v>1</v>
      </c>
      <c r="P121" s="244">
        <v>44378</v>
      </c>
      <c r="Q121" s="244">
        <v>44561</v>
      </c>
      <c r="R121" s="245" t="s">
        <v>32</v>
      </c>
      <c r="S121" s="61" t="s">
        <v>221</v>
      </c>
      <c r="T121" s="271" t="s">
        <v>704</v>
      </c>
      <c r="U121" s="284" t="s">
        <v>222</v>
      </c>
      <c r="V121" s="379"/>
      <c r="W121" s="335"/>
      <c r="X121" s="335"/>
      <c r="Y121" s="50"/>
      <c r="Z121" s="50"/>
      <c r="AA121" s="335"/>
      <c r="AB121" s="167">
        <v>44439</v>
      </c>
      <c r="AC121" s="376" t="s">
        <v>897</v>
      </c>
      <c r="AD121" s="62">
        <v>0</v>
      </c>
      <c r="AE121" s="168">
        <f t="shared" si="30"/>
        <v>0</v>
      </c>
      <c r="AF121" s="165">
        <f t="shared" si="31"/>
        <v>0</v>
      </c>
      <c r="AG121" s="62" t="b">
        <f t="shared" si="32"/>
        <v>0</v>
      </c>
      <c r="AH121" s="62" t="str">
        <f t="shared" si="33"/>
        <v>SIN INICIAR</v>
      </c>
      <c r="AI121" s="26" t="str">
        <f t="shared" si="34"/>
        <v>SIN INICIAR</v>
      </c>
      <c r="AJ121" s="176" t="s">
        <v>1213</v>
      </c>
      <c r="AK121" s="65" t="s">
        <v>732</v>
      </c>
      <c r="AL121" s="36" t="str">
        <f t="shared" si="35"/>
        <v>PENDIENTE</v>
      </c>
      <c r="AM121" s="62"/>
      <c r="AN121" s="26"/>
      <c r="AO121" s="239"/>
    </row>
    <row r="122" spans="1:41" s="243" customFormat="1" ht="51" x14ac:dyDescent="0.2">
      <c r="A122" s="153">
        <v>381</v>
      </c>
      <c r="B122" s="244">
        <v>44343</v>
      </c>
      <c r="C122" s="245" t="s">
        <v>19</v>
      </c>
      <c r="D122" s="245" t="s">
        <v>738</v>
      </c>
      <c r="E122" s="244">
        <v>44362</v>
      </c>
      <c r="F122" s="245">
        <v>8</v>
      </c>
      <c r="G122" s="276" t="s">
        <v>744</v>
      </c>
      <c r="H122" s="269" t="s">
        <v>73</v>
      </c>
      <c r="I122" s="197" t="s">
        <v>761</v>
      </c>
      <c r="J122" s="194" t="s">
        <v>762</v>
      </c>
      <c r="K122" s="194">
        <v>2</v>
      </c>
      <c r="L122" s="245" t="s">
        <v>21</v>
      </c>
      <c r="M122" s="194" t="s">
        <v>763</v>
      </c>
      <c r="N122" s="194" t="s">
        <v>508</v>
      </c>
      <c r="O122" s="277">
        <v>1</v>
      </c>
      <c r="P122" s="244">
        <v>44378</v>
      </c>
      <c r="Q122" s="244">
        <v>44561</v>
      </c>
      <c r="R122" s="245" t="s">
        <v>32</v>
      </c>
      <c r="S122" s="61" t="s">
        <v>221</v>
      </c>
      <c r="T122" s="271" t="s">
        <v>704</v>
      </c>
      <c r="U122" s="284" t="s">
        <v>222</v>
      </c>
      <c r="V122" s="379"/>
      <c r="W122" s="335"/>
      <c r="X122" s="335"/>
      <c r="Y122" s="50"/>
      <c r="Z122" s="50"/>
      <c r="AA122" s="335"/>
      <c r="AB122" s="167">
        <v>44439</v>
      </c>
      <c r="AC122" s="376" t="s">
        <v>897</v>
      </c>
      <c r="AD122" s="62">
        <v>0</v>
      </c>
      <c r="AE122" s="168">
        <f t="shared" si="30"/>
        <v>0</v>
      </c>
      <c r="AF122" s="165">
        <f t="shared" si="31"/>
        <v>0</v>
      </c>
      <c r="AG122" s="62" t="b">
        <f t="shared" si="32"/>
        <v>0</v>
      </c>
      <c r="AH122" s="62" t="str">
        <f t="shared" si="33"/>
        <v>SIN INICIAR</v>
      </c>
      <c r="AI122" s="26" t="str">
        <f t="shared" si="34"/>
        <v>SIN INICIAR</v>
      </c>
      <c r="AJ122" s="176" t="s">
        <v>1215</v>
      </c>
      <c r="AK122" s="65" t="s">
        <v>732</v>
      </c>
      <c r="AL122" s="36" t="str">
        <f t="shared" si="35"/>
        <v>PENDIENTE</v>
      </c>
      <c r="AM122" s="62"/>
      <c r="AN122" s="26"/>
      <c r="AO122" s="239"/>
    </row>
    <row r="123" spans="1:41" s="243" customFormat="1" ht="122.4" x14ac:dyDescent="0.2">
      <c r="A123" s="153">
        <v>382</v>
      </c>
      <c r="B123" s="244">
        <v>44343</v>
      </c>
      <c r="C123" s="245" t="s">
        <v>19</v>
      </c>
      <c r="D123" s="245" t="s">
        <v>983</v>
      </c>
      <c r="E123" s="244">
        <v>44343</v>
      </c>
      <c r="F123" s="245">
        <v>1</v>
      </c>
      <c r="G123" s="195" t="s">
        <v>764</v>
      </c>
      <c r="H123" s="269" t="s">
        <v>76</v>
      </c>
      <c r="I123" s="280" t="s">
        <v>765</v>
      </c>
      <c r="J123" s="245" t="s">
        <v>766</v>
      </c>
      <c r="K123" s="245">
        <v>4</v>
      </c>
      <c r="L123" s="245" t="s">
        <v>119</v>
      </c>
      <c r="M123" s="245" t="s">
        <v>767</v>
      </c>
      <c r="N123" s="194" t="s">
        <v>508</v>
      </c>
      <c r="O123" s="277">
        <v>0.9</v>
      </c>
      <c r="P123" s="244">
        <v>44378</v>
      </c>
      <c r="Q123" s="244">
        <v>44742</v>
      </c>
      <c r="R123" s="245" t="s">
        <v>58</v>
      </c>
      <c r="S123" s="61" t="s">
        <v>329</v>
      </c>
      <c r="T123" s="271" t="s">
        <v>776</v>
      </c>
      <c r="U123" s="284" t="s">
        <v>222</v>
      </c>
      <c r="V123" s="379"/>
      <c r="W123" s="335"/>
      <c r="X123" s="335"/>
      <c r="Y123" s="50"/>
      <c r="Z123" s="50"/>
      <c r="AA123" s="335"/>
      <c r="AB123" s="167">
        <v>44439</v>
      </c>
      <c r="AC123" s="376" t="s">
        <v>897</v>
      </c>
      <c r="AD123" s="62">
        <v>0</v>
      </c>
      <c r="AE123" s="168">
        <f t="shared" si="30"/>
        <v>0</v>
      </c>
      <c r="AF123" s="165">
        <f t="shared" si="31"/>
        <v>0</v>
      </c>
      <c r="AG123" s="62" t="b">
        <f t="shared" si="32"/>
        <v>0</v>
      </c>
      <c r="AH123" s="62" t="str">
        <f t="shared" si="33"/>
        <v>SIN INICIAR</v>
      </c>
      <c r="AI123" s="26" t="str">
        <f t="shared" si="34"/>
        <v>SIN INICIAR</v>
      </c>
      <c r="AJ123" s="224" t="s">
        <v>1216</v>
      </c>
      <c r="AK123" s="166" t="s">
        <v>246</v>
      </c>
      <c r="AL123" s="36" t="str">
        <f t="shared" si="35"/>
        <v>PENDIENTE</v>
      </c>
      <c r="AM123" s="62"/>
      <c r="AN123" s="26"/>
      <c r="AO123" s="239"/>
    </row>
    <row r="124" spans="1:41" s="243" customFormat="1" ht="51" x14ac:dyDescent="0.2">
      <c r="A124" s="153">
        <v>383</v>
      </c>
      <c r="B124" s="244">
        <v>44343</v>
      </c>
      <c r="C124" s="245" t="s">
        <v>19</v>
      </c>
      <c r="D124" s="245" t="s">
        <v>983</v>
      </c>
      <c r="E124" s="244">
        <v>44343</v>
      </c>
      <c r="F124" s="245">
        <v>2</v>
      </c>
      <c r="G124" s="195" t="s">
        <v>984</v>
      </c>
      <c r="H124" s="269" t="s">
        <v>76</v>
      </c>
      <c r="I124" s="197" t="s">
        <v>985</v>
      </c>
      <c r="J124" s="245" t="s">
        <v>768</v>
      </c>
      <c r="K124" s="194">
        <v>1</v>
      </c>
      <c r="L124" s="245" t="s">
        <v>119</v>
      </c>
      <c r="M124" s="194" t="s">
        <v>769</v>
      </c>
      <c r="N124" s="194" t="s">
        <v>508</v>
      </c>
      <c r="O124" s="277">
        <v>1</v>
      </c>
      <c r="P124" s="244">
        <v>44378</v>
      </c>
      <c r="Q124" s="244">
        <v>44742</v>
      </c>
      <c r="R124" s="245" t="s">
        <v>58</v>
      </c>
      <c r="S124" s="61" t="s">
        <v>329</v>
      </c>
      <c r="T124" s="271" t="s">
        <v>776</v>
      </c>
      <c r="U124" s="284" t="s">
        <v>222</v>
      </c>
      <c r="V124" s="379"/>
      <c r="W124" s="335"/>
      <c r="X124" s="335"/>
      <c r="Y124" s="50"/>
      <c r="Z124" s="50"/>
      <c r="AA124" s="335"/>
      <c r="AB124" s="167">
        <v>44439</v>
      </c>
      <c r="AC124" s="353" t="s">
        <v>986</v>
      </c>
      <c r="AD124" s="62">
        <v>0.5</v>
      </c>
      <c r="AE124" s="168">
        <f t="shared" si="30"/>
        <v>0.5</v>
      </c>
      <c r="AF124" s="165">
        <f t="shared" si="31"/>
        <v>0.5</v>
      </c>
      <c r="AG124" s="62" t="b">
        <f t="shared" si="32"/>
        <v>0</v>
      </c>
      <c r="AH124" s="62" t="str">
        <f t="shared" si="33"/>
        <v>EN PROCESO</v>
      </c>
      <c r="AI124" s="26" t="str">
        <f t="shared" si="34"/>
        <v>EN PROCESO</v>
      </c>
      <c r="AJ124" s="176" t="s">
        <v>1217</v>
      </c>
      <c r="AK124" s="166" t="s">
        <v>246</v>
      </c>
      <c r="AL124" s="36" t="str">
        <f t="shared" si="35"/>
        <v>PENDIENTE</v>
      </c>
      <c r="AM124" s="62"/>
      <c r="AN124" s="26"/>
      <c r="AO124" s="239"/>
    </row>
    <row r="125" spans="1:41" s="243" customFormat="1" ht="51" x14ac:dyDescent="0.2">
      <c r="A125" s="153">
        <v>384</v>
      </c>
      <c r="B125" s="244">
        <v>44343</v>
      </c>
      <c r="C125" s="245" t="s">
        <v>19</v>
      </c>
      <c r="D125" s="245" t="s">
        <v>983</v>
      </c>
      <c r="E125" s="244">
        <v>44343</v>
      </c>
      <c r="F125" s="245">
        <v>3</v>
      </c>
      <c r="G125" s="276" t="s">
        <v>987</v>
      </c>
      <c r="H125" s="269" t="s">
        <v>76</v>
      </c>
      <c r="I125" s="197" t="s">
        <v>770</v>
      </c>
      <c r="J125" s="194" t="s">
        <v>771</v>
      </c>
      <c r="K125" s="245">
        <v>3</v>
      </c>
      <c r="L125" s="245" t="s">
        <v>119</v>
      </c>
      <c r="M125" s="245" t="s">
        <v>772</v>
      </c>
      <c r="N125" s="194" t="s">
        <v>508</v>
      </c>
      <c r="O125" s="277">
        <v>1</v>
      </c>
      <c r="P125" s="244">
        <v>44378</v>
      </c>
      <c r="Q125" s="244">
        <v>44742</v>
      </c>
      <c r="R125" s="245" t="s">
        <v>58</v>
      </c>
      <c r="S125" s="61" t="s">
        <v>329</v>
      </c>
      <c r="T125" s="271" t="s">
        <v>776</v>
      </c>
      <c r="U125" s="284" t="s">
        <v>222</v>
      </c>
      <c r="V125" s="379"/>
      <c r="W125" s="335"/>
      <c r="X125" s="335"/>
      <c r="Y125" s="50"/>
      <c r="Z125" s="50"/>
      <c r="AA125" s="335"/>
      <c r="AB125" s="167">
        <v>44439</v>
      </c>
      <c r="AC125" s="353" t="s">
        <v>897</v>
      </c>
      <c r="AD125" s="62">
        <v>0</v>
      </c>
      <c r="AE125" s="168">
        <f t="shared" si="30"/>
        <v>0</v>
      </c>
      <c r="AF125" s="165">
        <f t="shared" si="31"/>
        <v>0</v>
      </c>
      <c r="AG125" s="62" t="b">
        <f t="shared" si="32"/>
        <v>0</v>
      </c>
      <c r="AH125" s="62" t="str">
        <f t="shared" si="33"/>
        <v>SIN INICIAR</v>
      </c>
      <c r="AI125" s="26" t="str">
        <f t="shared" si="34"/>
        <v>SIN INICIAR</v>
      </c>
      <c r="AJ125" s="224" t="s">
        <v>1216</v>
      </c>
      <c r="AK125" s="166" t="s">
        <v>246</v>
      </c>
      <c r="AL125" s="36" t="str">
        <f t="shared" si="35"/>
        <v>PENDIENTE</v>
      </c>
      <c r="AM125" s="62"/>
      <c r="AN125" s="26"/>
      <c r="AO125" s="239"/>
    </row>
    <row r="126" spans="1:41" s="243" customFormat="1" ht="61.2" x14ac:dyDescent="0.2">
      <c r="A126" s="153">
        <v>385</v>
      </c>
      <c r="B126" s="244">
        <v>44343</v>
      </c>
      <c r="C126" s="245" t="s">
        <v>19</v>
      </c>
      <c r="D126" s="245" t="s">
        <v>983</v>
      </c>
      <c r="E126" s="244">
        <v>44343</v>
      </c>
      <c r="F126" s="245">
        <v>4</v>
      </c>
      <c r="G126" s="195" t="s">
        <v>988</v>
      </c>
      <c r="H126" s="269" t="s">
        <v>76</v>
      </c>
      <c r="I126" s="197" t="s">
        <v>773</v>
      </c>
      <c r="J126" s="194" t="s">
        <v>774</v>
      </c>
      <c r="K126" s="245">
        <v>1</v>
      </c>
      <c r="L126" s="245" t="s">
        <v>21</v>
      </c>
      <c r="M126" s="245" t="s">
        <v>775</v>
      </c>
      <c r="N126" s="194" t="s">
        <v>508</v>
      </c>
      <c r="O126" s="277">
        <v>1</v>
      </c>
      <c r="P126" s="244">
        <v>44377</v>
      </c>
      <c r="Q126" s="244">
        <v>44741</v>
      </c>
      <c r="R126" s="245" t="s">
        <v>58</v>
      </c>
      <c r="S126" s="61" t="s">
        <v>329</v>
      </c>
      <c r="T126" s="271" t="s">
        <v>776</v>
      </c>
      <c r="U126" s="284" t="s">
        <v>222</v>
      </c>
      <c r="V126" s="379"/>
      <c r="W126" s="335"/>
      <c r="X126" s="335"/>
      <c r="Y126" s="50"/>
      <c r="Z126" s="50"/>
      <c r="AA126" s="335"/>
      <c r="AB126" s="167">
        <v>44439</v>
      </c>
      <c r="AC126" s="353" t="s">
        <v>989</v>
      </c>
      <c r="AD126" s="62">
        <v>1</v>
      </c>
      <c r="AE126" s="168">
        <f t="shared" si="30"/>
        <v>1</v>
      </c>
      <c r="AF126" s="165">
        <f t="shared" si="31"/>
        <v>1</v>
      </c>
      <c r="AG126" s="62" t="b">
        <f t="shared" si="32"/>
        <v>0</v>
      </c>
      <c r="AH126" s="62" t="str">
        <f t="shared" si="33"/>
        <v>TERMINADA</v>
      </c>
      <c r="AI126" s="26" t="str">
        <f t="shared" si="34"/>
        <v>TERMINADA</v>
      </c>
      <c r="AJ126" s="176" t="s">
        <v>1218</v>
      </c>
      <c r="AK126" s="166" t="s">
        <v>246</v>
      </c>
      <c r="AL126" s="36" t="str">
        <f t="shared" si="35"/>
        <v>CUMPLIDA</v>
      </c>
      <c r="AM126" s="62" t="s">
        <v>895</v>
      </c>
      <c r="AN126" s="26" t="s">
        <v>173</v>
      </c>
      <c r="AO126" s="239" t="s">
        <v>955</v>
      </c>
    </row>
    <row r="127" spans="1:41" s="243" customFormat="1" ht="30.6" x14ac:dyDescent="0.2">
      <c r="A127" s="153">
        <v>386</v>
      </c>
      <c r="B127" s="283">
        <v>44253</v>
      </c>
      <c r="C127" s="327" t="s">
        <v>19</v>
      </c>
      <c r="D127" s="327" t="s">
        <v>777</v>
      </c>
      <c r="E127" s="283">
        <v>43891</v>
      </c>
      <c r="F127" s="327">
        <v>1</v>
      </c>
      <c r="G127" s="381" t="s">
        <v>778</v>
      </c>
      <c r="H127" s="382" t="s">
        <v>333</v>
      </c>
      <c r="I127" s="333" t="s">
        <v>779</v>
      </c>
      <c r="J127" s="235" t="s">
        <v>990</v>
      </c>
      <c r="K127" s="235">
        <v>1</v>
      </c>
      <c r="L127" s="235" t="s">
        <v>780</v>
      </c>
      <c r="M127" s="235" t="s">
        <v>781</v>
      </c>
      <c r="N127" s="194" t="s">
        <v>508</v>
      </c>
      <c r="O127" s="334">
        <v>1</v>
      </c>
      <c r="P127" s="237">
        <v>44298</v>
      </c>
      <c r="Q127" s="237">
        <v>44561</v>
      </c>
      <c r="R127" s="235" t="s">
        <v>803</v>
      </c>
      <c r="S127" s="327" t="s">
        <v>803</v>
      </c>
      <c r="T127" s="62" t="s">
        <v>209</v>
      </c>
      <c r="U127" s="284" t="s">
        <v>222</v>
      </c>
      <c r="V127" s="379"/>
      <c r="W127" s="335"/>
      <c r="X127" s="335"/>
      <c r="Y127" s="50"/>
      <c r="Z127" s="50"/>
      <c r="AA127" s="335"/>
      <c r="AB127" s="167">
        <v>44439</v>
      </c>
      <c r="AC127" s="353" t="s">
        <v>897</v>
      </c>
      <c r="AD127" s="62">
        <v>0</v>
      </c>
      <c r="AE127" s="168">
        <f t="shared" si="30"/>
        <v>0</v>
      </c>
      <c r="AF127" s="165">
        <f t="shared" si="31"/>
        <v>0</v>
      </c>
      <c r="AG127" s="62" t="b">
        <f t="shared" si="32"/>
        <v>0</v>
      </c>
      <c r="AH127" s="62" t="str">
        <f t="shared" si="33"/>
        <v>SIN INICIAR</v>
      </c>
      <c r="AI127" s="26" t="str">
        <f t="shared" si="34"/>
        <v>SIN INICIAR</v>
      </c>
      <c r="AJ127" s="164" t="s">
        <v>1219</v>
      </c>
      <c r="AK127" s="239" t="s">
        <v>950</v>
      </c>
      <c r="AL127" s="36" t="str">
        <f t="shared" si="35"/>
        <v>PENDIENTE</v>
      </c>
      <c r="AM127" s="62"/>
      <c r="AN127" s="26"/>
      <c r="AO127" s="239"/>
    </row>
    <row r="128" spans="1:41" s="243" customFormat="1" ht="51" x14ac:dyDescent="0.2">
      <c r="A128" s="153">
        <v>387</v>
      </c>
      <c r="B128" s="283">
        <v>44254</v>
      </c>
      <c r="C128" s="327" t="s">
        <v>19</v>
      </c>
      <c r="D128" s="327" t="s">
        <v>777</v>
      </c>
      <c r="E128" s="283">
        <v>43892</v>
      </c>
      <c r="F128" s="327">
        <v>2</v>
      </c>
      <c r="G128" s="381" t="s">
        <v>782</v>
      </c>
      <c r="H128" s="382" t="s">
        <v>333</v>
      </c>
      <c r="I128" s="333" t="s">
        <v>783</v>
      </c>
      <c r="J128" s="235" t="s">
        <v>784</v>
      </c>
      <c r="K128" s="282">
        <v>1</v>
      </c>
      <c r="L128" s="235" t="s">
        <v>20</v>
      </c>
      <c r="M128" s="235" t="s">
        <v>991</v>
      </c>
      <c r="N128" s="194" t="s">
        <v>508</v>
      </c>
      <c r="O128" s="366">
        <v>1</v>
      </c>
      <c r="P128" s="283">
        <v>44298</v>
      </c>
      <c r="Q128" s="283">
        <v>44377</v>
      </c>
      <c r="R128" s="327" t="s">
        <v>803</v>
      </c>
      <c r="S128" s="327" t="s">
        <v>803</v>
      </c>
      <c r="T128" s="62" t="s">
        <v>209</v>
      </c>
      <c r="U128" s="284" t="s">
        <v>222</v>
      </c>
      <c r="V128" s="379"/>
      <c r="W128" s="335"/>
      <c r="X128" s="335"/>
      <c r="Y128" s="50"/>
      <c r="Z128" s="50"/>
      <c r="AA128" s="335"/>
      <c r="AB128" s="167">
        <v>44439</v>
      </c>
      <c r="AC128" s="353" t="s">
        <v>897</v>
      </c>
      <c r="AD128" s="62">
        <v>1</v>
      </c>
      <c r="AE128" s="168">
        <f t="shared" si="30"/>
        <v>1</v>
      </c>
      <c r="AF128" s="165">
        <f t="shared" si="31"/>
        <v>1</v>
      </c>
      <c r="AG128" s="62" t="str">
        <f t="shared" si="32"/>
        <v>TERMINADA EXTEMPORÁNEA</v>
      </c>
      <c r="AH128" s="62" t="b">
        <f t="shared" si="33"/>
        <v>0</v>
      </c>
      <c r="AI128" s="26" t="str">
        <f t="shared" si="34"/>
        <v>TERMINADA EXTEMPORÁNEA</v>
      </c>
      <c r="AJ128" s="164" t="s">
        <v>1237</v>
      </c>
      <c r="AK128" s="239" t="s">
        <v>950</v>
      </c>
      <c r="AL128" s="36" t="str">
        <f t="shared" si="35"/>
        <v>CUMPLIDA</v>
      </c>
      <c r="AM128" s="62" t="s">
        <v>954</v>
      </c>
      <c r="AN128" s="26" t="s">
        <v>171</v>
      </c>
      <c r="AO128" s="239" t="s">
        <v>955</v>
      </c>
    </row>
    <row r="129" spans="1:41" s="243" customFormat="1" ht="81.599999999999994" x14ac:dyDescent="0.2">
      <c r="A129" s="153">
        <v>388</v>
      </c>
      <c r="B129" s="283">
        <v>44255</v>
      </c>
      <c r="C129" s="327" t="s">
        <v>19</v>
      </c>
      <c r="D129" s="327" t="s">
        <v>777</v>
      </c>
      <c r="E129" s="283">
        <v>43893</v>
      </c>
      <c r="F129" s="327">
        <v>4</v>
      </c>
      <c r="G129" s="381" t="s">
        <v>785</v>
      </c>
      <c r="H129" s="382" t="s">
        <v>333</v>
      </c>
      <c r="I129" s="226" t="s">
        <v>992</v>
      </c>
      <c r="J129" s="216" t="s">
        <v>993</v>
      </c>
      <c r="K129" s="282">
        <v>1</v>
      </c>
      <c r="L129" s="327" t="s">
        <v>780</v>
      </c>
      <c r="M129" s="282" t="s">
        <v>786</v>
      </c>
      <c r="N129" s="194" t="s">
        <v>508</v>
      </c>
      <c r="O129" s="366">
        <v>1</v>
      </c>
      <c r="P129" s="283">
        <v>44298</v>
      </c>
      <c r="Q129" s="283">
        <v>44576</v>
      </c>
      <c r="R129" s="327" t="s">
        <v>803</v>
      </c>
      <c r="S129" s="327" t="s">
        <v>803</v>
      </c>
      <c r="T129" s="62" t="s">
        <v>804</v>
      </c>
      <c r="U129" s="284" t="s">
        <v>222</v>
      </c>
      <c r="V129" s="379"/>
      <c r="W129" s="335"/>
      <c r="X129" s="335"/>
      <c r="Y129" s="50"/>
      <c r="Z129" s="50"/>
      <c r="AA129" s="335"/>
      <c r="AB129" s="167">
        <v>44439</v>
      </c>
      <c r="AC129" s="353" t="s">
        <v>897</v>
      </c>
      <c r="AD129" s="62">
        <v>0</v>
      </c>
      <c r="AE129" s="168">
        <f t="shared" si="30"/>
        <v>0</v>
      </c>
      <c r="AF129" s="165">
        <f t="shared" si="31"/>
        <v>0</v>
      </c>
      <c r="AG129" s="62" t="b">
        <f t="shared" si="32"/>
        <v>0</v>
      </c>
      <c r="AH129" s="62" t="str">
        <f t="shared" si="33"/>
        <v>SIN INICIAR</v>
      </c>
      <c r="AI129" s="26" t="str">
        <f t="shared" si="34"/>
        <v>SIN INICIAR</v>
      </c>
      <c r="AJ129" s="164" t="s">
        <v>1219</v>
      </c>
      <c r="AK129" s="239" t="s">
        <v>950</v>
      </c>
      <c r="AL129" s="36" t="str">
        <f t="shared" si="35"/>
        <v>PENDIENTE</v>
      </c>
      <c r="AM129" s="62"/>
      <c r="AN129" s="26"/>
      <c r="AO129" s="239"/>
    </row>
    <row r="130" spans="1:41" s="243" customFormat="1" ht="51" x14ac:dyDescent="0.2">
      <c r="A130" s="153">
        <v>389</v>
      </c>
      <c r="B130" s="283">
        <v>44256</v>
      </c>
      <c r="C130" s="327" t="s">
        <v>19</v>
      </c>
      <c r="D130" s="327" t="s">
        <v>777</v>
      </c>
      <c r="E130" s="283">
        <v>43894</v>
      </c>
      <c r="F130" s="327">
        <v>6</v>
      </c>
      <c r="G130" s="381" t="s">
        <v>787</v>
      </c>
      <c r="H130" s="382" t="s">
        <v>333</v>
      </c>
      <c r="I130" s="226" t="s">
        <v>788</v>
      </c>
      <c r="J130" s="216" t="s">
        <v>801</v>
      </c>
      <c r="K130" s="282">
        <v>2</v>
      </c>
      <c r="L130" s="327" t="s">
        <v>780</v>
      </c>
      <c r="M130" s="216" t="s">
        <v>802</v>
      </c>
      <c r="N130" s="194" t="s">
        <v>508</v>
      </c>
      <c r="O130" s="366">
        <v>1</v>
      </c>
      <c r="P130" s="283">
        <v>44298</v>
      </c>
      <c r="Q130" s="283">
        <v>44576</v>
      </c>
      <c r="R130" s="327" t="s">
        <v>803</v>
      </c>
      <c r="S130" s="327" t="s">
        <v>803</v>
      </c>
      <c r="T130" s="62" t="s">
        <v>805</v>
      </c>
      <c r="U130" s="284" t="s">
        <v>222</v>
      </c>
      <c r="V130" s="379"/>
      <c r="W130" s="335"/>
      <c r="X130" s="335"/>
      <c r="Y130" s="50"/>
      <c r="Z130" s="50"/>
      <c r="AA130" s="335"/>
      <c r="AB130" s="167">
        <v>44439</v>
      </c>
      <c r="AC130" s="353" t="s">
        <v>897</v>
      </c>
      <c r="AD130" s="62">
        <v>0</v>
      </c>
      <c r="AE130" s="168">
        <f t="shared" si="30"/>
        <v>0</v>
      </c>
      <c r="AF130" s="165">
        <f t="shared" si="31"/>
        <v>0</v>
      </c>
      <c r="AG130" s="62" t="b">
        <f t="shared" si="32"/>
        <v>0</v>
      </c>
      <c r="AH130" s="62" t="str">
        <f t="shared" si="33"/>
        <v>SIN INICIAR</v>
      </c>
      <c r="AI130" s="26" t="str">
        <f t="shared" si="34"/>
        <v>SIN INICIAR</v>
      </c>
      <c r="AJ130" s="164" t="s">
        <v>1219</v>
      </c>
      <c r="AK130" s="239" t="s">
        <v>950</v>
      </c>
      <c r="AL130" s="36" t="str">
        <f t="shared" si="35"/>
        <v>PENDIENTE</v>
      </c>
      <c r="AM130" s="62"/>
      <c r="AN130" s="26"/>
      <c r="AO130" s="239"/>
    </row>
    <row r="131" spans="1:41" s="243" customFormat="1" ht="51" x14ac:dyDescent="0.2">
      <c r="A131" s="153">
        <v>390</v>
      </c>
      <c r="B131" s="283">
        <v>44256</v>
      </c>
      <c r="C131" s="327" t="s">
        <v>19</v>
      </c>
      <c r="D131" s="327" t="s">
        <v>777</v>
      </c>
      <c r="E131" s="283">
        <v>43894</v>
      </c>
      <c r="F131" s="327">
        <v>8</v>
      </c>
      <c r="G131" s="381" t="s">
        <v>789</v>
      </c>
      <c r="H131" s="382" t="s">
        <v>333</v>
      </c>
      <c r="I131" s="305" t="s">
        <v>790</v>
      </c>
      <c r="J131" s="216" t="s">
        <v>994</v>
      </c>
      <c r="K131" s="282">
        <v>1</v>
      </c>
      <c r="L131" s="327" t="s">
        <v>780</v>
      </c>
      <c r="M131" s="216" t="s">
        <v>791</v>
      </c>
      <c r="N131" s="194" t="s">
        <v>508</v>
      </c>
      <c r="O131" s="366">
        <v>1</v>
      </c>
      <c r="P131" s="283">
        <v>44298</v>
      </c>
      <c r="Q131" s="283">
        <v>44651</v>
      </c>
      <c r="R131" s="327" t="s">
        <v>803</v>
      </c>
      <c r="S131" s="327" t="s">
        <v>803</v>
      </c>
      <c r="T131" s="62" t="s">
        <v>209</v>
      </c>
      <c r="U131" s="284" t="s">
        <v>222</v>
      </c>
      <c r="V131" s="379"/>
      <c r="W131" s="335"/>
      <c r="X131" s="335"/>
      <c r="Y131" s="50"/>
      <c r="Z131" s="50"/>
      <c r="AA131" s="335"/>
      <c r="AB131" s="167">
        <v>44439</v>
      </c>
      <c r="AC131" s="353" t="s">
        <v>897</v>
      </c>
      <c r="AD131" s="62">
        <v>0</v>
      </c>
      <c r="AE131" s="168">
        <f t="shared" si="30"/>
        <v>0</v>
      </c>
      <c r="AF131" s="165">
        <f t="shared" si="31"/>
        <v>0</v>
      </c>
      <c r="AG131" s="62" t="b">
        <f t="shared" si="32"/>
        <v>0</v>
      </c>
      <c r="AH131" s="62" t="str">
        <f t="shared" si="33"/>
        <v>SIN INICIAR</v>
      </c>
      <c r="AI131" s="26" t="str">
        <f t="shared" si="34"/>
        <v>SIN INICIAR</v>
      </c>
      <c r="AJ131" s="164" t="s">
        <v>1220</v>
      </c>
      <c r="AK131" s="239" t="s">
        <v>950</v>
      </c>
      <c r="AL131" s="36" t="str">
        <f t="shared" si="35"/>
        <v>PENDIENTE</v>
      </c>
      <c r="AM131" s="62"/>
      <c r="AN131" s="26"/>
      <c r="AO131" s="239"/>
    </row>
    <row r="132" spans="1:41" s="243" customFormat="1" ht="61.2" x14ac:dyDescent="0.2">
      <c r="A132" s="153">
        <v>391</v>
      </c>
      <c r="B132" s="283">
        <v>44256</v>
      </c>
      <c r="C132" s="327" t="s">
        <v>19</v>
      </c>
      <c r="D132" s="327" t="s">
        <v>777</v>
      </c>
      <c r="E132" s="283">
        <v>43894</v>
      </c>
      <c r="F132" s="327">
        <v>9</v>
      </c>
      <c r="G132" s="381" t="s">
        <v>792</v>
      </c>
      <c r="H132" s="382" t="s">
        <v>333</v>
      </c>
      <c r="I132" s="226" t="s">
        <v>793</v>
      </c>
      <c r="J132" s="216" t="s">
        <v>794</v>
      </c>
      <c r="K132" s="216">
        <v>1</v>
      </c>
      <c r="L132" s="235" t="s">
        <v>780</v>
      </c>
      <c r="M132" s="216" t="s">
        <v>795</v>
      </c>
      <c r="N132" s="194" t="s">
        <v>508</v>
      </c>
      <c r="O132" s="334">
        <v>1</v>
      </c>
      <c r="P132" s="237">
        <v>44298</v>
      </c>
      <c r="Q132" s="237">
        <v>44651</v>
      </c>
      <c r="R132" s="327" t="s">
        <v>803</v>
      </c>
      <c r="S132" s="327" t="s">
        <v>803</v>
      </c>
      <c r="T132" s="62" t="s">
        <v>209</v>
      </c>
      <c r="U132" s="284" t="s">
        <v>222</v>
      </c>
      <c r="V132" s="379"/>
      <c r="W132" s="335"/>
      <c r="X132" s="335"/>
      <c r="Y132" s="50"/>
      <c r="Z132" s="50"/>
      <c r="AA132" s="335"/>
      <c r="AB132" s="167">
        <v>44439</v>
      </c>
      <c r="AC132" s="353" t="s">
        <v>897</v>
      </c>
      <c r="AD132" s="62">
        <v>0</v>
      </c>
      <c r="AE132" s="168">
        <f t="shared" si="30"/>
        <v>0</v>
      </c>
      <c r="AF132" s="165">
        <f t="shared" si="31"/>
        <v>0</v>
      </c>
      <c r="AG132" s="62" t="b">
        <f t="shared" si="32"/>
        <v>0</v>
      </c>
      <c r="AH132" s="62" t="str">
        <f t="shared" si="33"/>
        <v>SIN INICIAR</v>
      </c>
      <c r="AI132" s="26" t="str">
        <f t="shared" si="34"/>
        <v>SIN INICIAR</v>
      </c>
      <c r="AJ132" s="164" t="s">
        <v>1221</v>
      </c>
      <c r="AK132" s="239" t="s">
        <v>950</v>
      </c>
      <c r="AL132" s="36" t="str">
        <f t="shared" si="35"/>
        <v>PENDIENTE</v>
      </c>
      <c r="AM132" s="62"/>
      <c r="AN132" s="26"/>
      <c r="AO132" s="239"/>
    </row>
    <row r="133" spans="1:41" s="243" customFormat="1" ht="51" x14ac:dyDescent="0.2">
      <c r="A133" s="153">
        <v>392</v>
      </c>
      <c r="B133" s="283">
        <v>44256</v>
      </c>
      <c r="C133" s="327" t="s">
        <v>19</v>
      </c>
      <c r="D133" s="327" t="s">
        <v>777</v>
      </c>
      <c r="E133" s="283">
        <v>43894</v>
      </c>
      <c r="F133" s="327">
        <v>14</v>
      </c>
      <c r="G133" s="381" t="s">
        <v>796</v>
      </c>
      <c r="H133" s="382" t="s">
        <v>333</v>
      </c>
      <c r="I133" s="226" t="s">
        <v>797</v>
      </c>
      <c r="J133" s="216" t="s">
        <v>798</v>
      </c>
      <c r="K133" s="282">
        <v>1</v>
      </c>
      <c r="L133" s="327" t="s">
        <v>780</v>
      </c>
      <c r="M133" s="235" t="s">
        <v>781</v>
      </c>
      <c r="N133" s="194" t="s">
        <v>508</v>
      </c>
      <c r="O133" s="366">
        <v>1</v>
      </c>
      <c r="P133" s="283">
        <v>44298</v>
      </c>
      <c r="Q133" s="283">
        <v>44592</v>
      </c>
      <c r="R133" s="327" t="s">
        <v>803</v>
      </c>
      <c r="S133" s="327" t="s">
        <v>803</v>
      </c>
      <c r="T133" s="62" t="s">
        <v>209</v>
      </c>
      <c r="U133" s="284" t="s">
        <v>222</v>
      </c>
      <c r="V133" s="379"/>
      <c r="W133" s="335"/>
      <c r="X133" s="335"/>
      <c r="Y133" s="50"/>
      <c r="Z133" s="50"/>
      <c r="AA133" s="335"/>
      <c r="AB133" s="167">
        <v>44439</v>
      </c>
      <c r="AC133" s="353" t="s">
        <v>897</v>
      </c>
      <c r="AD133" s="62">
        <v>0</v>
      </c>
      <c r="AE133" s="168">
        <f t="shared" si="30"/>
        <v>0</v>
      </c>
      <c r="AF133" s="165">
        <f t="shared" si="31"/>
        <v>0</v>
      </c>
      <c r="AG133" s="62" t="b">
        <f t="shared" si="32"/>
        <v>0</v>
      </c>
      <c r="AH133" s="62" t="str">
        <f t="shared" si="33"/>
        <v>SIN INICIAR</v>
      </c>
      <c r="AI133" s="26" t="str">
        <f t="shared" si="34"/>
        <v>SIN INICIAR</v>
      </c>
      <c r="AJ133" s="164" t="s">
        <v>1222</v>
      </c>
      <c r="AK133" s="239" t="s">
        <v>950</v>
      </c>
      <c r="AL133" s="36" t="str">
        <f t="shared" si="35"/>
        <v>PENDIENTE</v>
      </c>
      <c r="AM133" s="62"/>
      <c r="AN133" s="26"/>
      <c r="AO133" s="239"/>
    </row>
    <row r="134" spans="1:41" s="243" customFormat="1" ht="61.2" x14ac:dyDescent="0.2">
      <c r="A134" s="153">
        <v>393</v>
      </c>
      <c r="B134" s="283">
        <v>44256</v>
      </c>
      <c r="C134" s="327" t="s">
        <v>19</v>
      </c>
      <c r="D134" s="327" t="s">
        <v>777</v>
      </c>
      <c r="E134" s="283">
        <v>43894</v>
      </c>
      <c r="F134" s="327">
        <v>15</v>
      </c>
      <c r="G134" s="381" t="s">
        <v>799</v>
      </c>
      <c r="H134" s="382" t="s">
        <v>333</v>
      </c>
      <c r="I134" s="226" t="s">
        <v>995</v>
      </c>
      <c r="J134" s="216" t="s">
        <v>996</v>
      </c>
      <c r="K134" s="216">
        <v>1</v>
      </c>
      <c r="L134" s="282" t="s">
        <v>780</v>
      </c>
      <c r="M134" s="282" t="s">
        <v>800</v>
      </c>
      <c r="N134" s="194" t="s">
        <v>508</v>
      </c>
      <c r="O134" s="306">
        <v>1</v>
      </c>
      <c r="P134" s="307">
        <v>44298</v>
      </c>
      <c r="Q134" s="307">
        <v>44561</v>
      </c>
      <c r="R134" s="282" t="s">
        <v>803</v>
      </c>
      <c r="S134" s="282" t="s">
        <v>803</v>
      </c>
      <c r="T134" s="65" t="s">
        <v>209</v>
      </c>
      <c r="U134" s="209" t="s">
        <v>222</v>
      </c>
      <c r="V134" s="379"/>
      <c r="W134" s="335"/>
      <c r="X134" s="335"/>
      <c r="Y134" s="50"/>
      <c r="Z134" s="50"/>
      <c r="AA134" s="335"/>
      <c r="AB134" s="167">
        <v>44439</v>
      </c>
      <c r="AC134" s="353" t="s">
        <v>940</v>
      </c>
      <c r="AD134" s="62">
        <v>0.5</v>
      </c>
      <c r="AE134" s="168">
        <f t="shared" si="30"/>
        <v>0.5</v>
      </c>
      <c r="AF134" s="165">
        <f t="shared" si="31"/>
        <v>0.5</v>
      </c>
      <c r="AG134" s="62" t="b">
        <f t="shared" si="32"/>
        <v>0</v>
      </c>
      <c r="AH134" s="62" t="str">
        <f t="shared" si="33"/>
        <v>EN PROCESO</v>
      </c>
      <c r="AI134" s="26" t="str">
        <f t="shared" si="34"/>
        <v>EN PROCESO</v>
      </c>
      <c r="AJ134" s="164" t="s">
        <v>1238</v>
      </c>
      <c r="AK134" s="239" t="s">
        <v>950</v>
      </c>
      <c r="AL134" s="36" t="str">
        <f t="shared" si="35"/>
        <v>PENDIENTE</v>
      </c>
      <c r="AM134" s="62"/>
      <c r="AN134" s="26"/>
      <c r="AO134" s="239"/>
    </row>
    <row r="135" spans="1:41" s="243" customFormat="1" ht="132.6" x14ac:dyDescent="0.2">
      <c r="A135" s="153">
        <v>394</v>
      </c>
      <c r="B135" s="283">
        <v>44344</v>
      </c>
      <c r="C135" s="327" t="s">
        <v>19</v>
      </c>
      <c r="D135" s="327" t="s">
        <v>806</v>
      </c>
      <c r="E135" s="283">
        <v>44347</v>
      </c>
      <c r="F135" s="327" t="s">
        <v>381</v>
      </c>
      <c r="G135" s="381" t="s">
        <v>807</v>
      </c>
      <c r="H135" s="382" t="s">
        <v>77</v>
      </c>
      <c r="I135" s="226" t="s">
        <v>808</v>
      </c>
      <c r="J135" s="216" t="s">
        <v>809</v>
      </c>
      <c r="K135" s="216">
        <v>3</v>
      </c>
      <c r="L135" s="282" t="s">
        <v>119</v>
      </c>
      <c r="M135" s="282" t="s">
        <v>810</v>
      </c>
      <c r="N135" s="194" t="s">
        <v>508</v>
      </c>
      <c r="O135" s="306">
        <v>1</v>
      </c>
      <c r="P135" s="307">
        <v>44362</v>
      </c>
      <c r="Q135" s="307">
        <v>44592</v>
      </c>
      <c r="R135" s="282" t="s">
        <v>66</v>
      </c>
      <c r="S135" s="282" t="s">
        <v>247</v>
      </c>
      <c r="T135" s="65" t="s">
        <v>247</v>
      </c>
      <c r="U135" s="209" t="s">
        <v>222</v>
      </c>
      <c r="V135" s="379"/>
      <c r="W135" s="335"/>
      <c r="X135" s="335"/>
      <c r="Y135" s="50"/>
      <c r="Z135" s="50"/>
      <c r="AA135" s="335"/>
      <c r="AB135" s="167">
        <v>44439</v>
      </c>
      <c r="AC135" s="353" t="s">
        <v>903</v>
      </c>
      <c r="AD135" s="62">
        <v>1</v>
      </c>
      <c r="AE135" s="168">
        <f t="shared" ref="AE135:AE155" si="36">IF(AD135="","",IF(OR(K135=0,K135="",AB135=""),"",AD135/K135))</f>
        <v>0.33333333333333331</v>
      </c>
      <c r="AF135" s="165">
        <f t="shared" ref="AF135:AF155" si="37">IF(OR(O135="",AE135=""),"",IF(OR(O135=0,AE135=0),0,IF(AE135*100%/O135&gt;100%,100%,(AE135*100%)/O135)))</f>
        <v>0.33333333333333331</v>
      </c>
      <c r="AG135" s="62" t="b">
        <f t="shared" ref="AG135:AG155" si="38">IF(AD135="","",IF(AB135&gt;Q135,IF(AF135&lt;100%,"INCUMPLIDA",IF(AF135=100%,"TERMINADA EXTEMPORÁNEA"))))</f>
        <v>0</v>
      </c>
      <c r="AH135" s="62" t="str">
        <f t="shared" ref="AH135:AH155" si="39">IF(AD135="","",IF(AB135&lt;Q135,IF(AF135=0%,"SIN INICIAR",IF(AF135=100%,"TERMINADA",IF(AF135&gt;0%,"EN PROCESO")))))</f>
        <v>EN PROCESO</v>
      </c>
      <c r="AI135" s="26" t="str">
        <f t="shared" ref="AI135:AI155" si="40">IF(AD135="","",IF(AB135&gt;Q135,AG135,IF(AB135&lt;Q135,AH135)))</f>
        <v>EN PROCESO</v>
      </c>
      <c r="AJ135" s="176" t="s">
        <v>1223</v>
      </c>
      <c r="AK135" s="239" t="s">
        <v>245</v>
      </c>
      <c r="AL135" s="36" t="str">
        <f t="shared" ref="AL135:AL155" si="41">IF(AF135="","",IF(OR(AF135=100%),"CUMPLIDA","PENDIENTE"))</f>
        <v>PENDIENTE</v>
      </c>
      <c r="AM135" s="62"/>
      <c r="AN135" s="26"/>
      <c r="AO135" s="239"/>
    </row>
    <row r="136" spans="1:41" s="243" customFormat="1" ht="91.8" x14ac:dyDescent="0.2">
      <c r="A136" s="153">
        <v>395</v>
      </c>
      <c r="B136" s="283">
        <v>44344</v>
      </c>
      <c r="C136" s="327" t="s">
        <v>19</v>
      </c>
      <c r="D136" s="327" t="s">
        <v>806</v>
      </c>
      <c r="E136" s="283">
        <v>44347</v>
      </c>
      <c r="F136" s="327" t="s">
        <v>390</v>
      </c>
      <c r="G136" s="381" t="s">
        <v>811</v>
      </c>
      <c r="H136" s="382" t="s">
        <v>77</v>
      </c>
      <c r="I136" s="226" t="s">
        <v>812</v>
      </c>
      <c r="J136" s="216" t="s">
        <v>813</v>
      </c>
      <c r="K136" s="216">
        <v>4</v>
      </c>
      <c r="L136" s="282" t="s">
        <v>119</v>
      </c>
      <c r="M136" s="282" t="s">
        <v>810</v>
      </c>
      <c r="N136" s="194" t="s">
        <v>508</v>
      </c>
      <c r="O136" s="306">
        <v>1</v>
      </c>
      <c r="P136" s="307">
        <v>44362</v>
      </c>
      <c r="Q136" s="307">
        <v>44592</v>
      </c>
      <c r="R136" s="282" t="s">
        <v>66</v>
      </c>
      <c r="S136" s="282" t="s">
        <v>247</v>
      </c>
      <c r="T136" s="65" t="s">
        <v>247</v>
      </c>
      <c r="U136" s="209" t="s">
        <v>222</v>
      </c>
      <c r="V136" s="379"/>
      <c r="W136" s="335"/>
      <c r="X136" s="335"/>
      <c r="Y136" s="50"/>
      <c r="Z136" s="50"/>
      <c r="AA136" s="335"/>
      <c r="AB136" s="167">
        <v>44439</v>
      </c>
      <c r="AC136" s="353" t="s">
        <v>897</v>
      </c>
      <c r="AD136" s="62">
        <v>0</v>
      </c>
      <c r="AE136" s="168">
        <f t="shared" si="36"/>
        <v>0</v>
      </c>
      <c r="AF136" s="165">
        <f t="shared" si="37"/>
        <v>0</v>
      </c>
      <c r="AG136" s="62" t="b">
        <f t="shared" si="38"/>
        <v>0</v>
      </c>
      <c r="AH136" s="62" t="str">
        <f t="shared" si="39"/>
        <v>SIN INICIAR</v>
      </c>
      <c r="AI136" s="26" t="str">
        <f t="shared" si="40"/>
        <v>SIN INICIAR</v>
      </c>
      <c r="AJ136" s="164" t="s">
        <v>1224</v>
      </c>
      <c r="AK136" s="239" t="s">
        <v>245</v>
      </c>
      <c r="AL136" s="36" t="str">
        <f t="shared" si="41"/>
        <v>PENDIENTE</v>
      </c>
      <c r="AM136" s="62"/>
      <c r="AN136" s="26"/>
      <c r="AO136" s="239"/>
    </row>
    <row r="137" spans="1:41" s="243" customFormat="1" ht="81.599999999999994" x14ac:dyDescent="0.2">
      <c r="A137" s="153">
        <v>396</v>
      </c>
      <c r="B137" s="283">
        <v>44344</v>
      </c>
      <c r="C137" s="327" t="s">
        <v>19</v>
      </c>
      <c r="D137" s="327" t="s">
        <v>806</v>
      </c>
      <c r="E137" s="283">
        <v>44347</v>
      </c>
      <c r="F137" s="327" t="s">
        <v>814</v>
      </c>
      <c r="G137" s="381" t="s">
        <v>815</v>
      </c>
      <c r="H137" s="382" t="s">
        <v>77</v>
      </c>
      <c r="I137" s="226" t="s">
        <v>816</v>
      </c>
      <c r="J137" s="216" t="s">
        <v>817</v>
      </c>
      <c r="K137" s="216">
        <v>2</v>
      </c>
      <c r="L137" s="282" t="s">
        <v>119</v>
      </c>
      <c r="M137" s="282" t="s">
        <v>810</v>
      </c>
      <c r="N137" s="194" t="s">
        <v>508</v>
      </c>
      <c r="O137" s="306">
        <v>1</v>
      </c>
      <c r="P137" s="307">
        <v>44362</v>
      </c>
      <c r="Q137" s="307">
        <v>44561</v>
      </c>
      <c r="R137" s="282" t="s">
        <v>66</v>
      </c>
      <c r="S137" s="282" t="s">
        <v>247</v>
      </c>
      <c r="T137" s="65" t="s">
        <v>247</v>
      </c>
      <c r="U137" s="209" t="s">
        <v>222</v>
      </c>
      <c r="V137" s="379"/>
      <c r="W137" s="335"/>
      <c r="X137" s="335"/>
      <c r="Y137" s="50"/>
      <c r="Z137" s="50"/>
      <c r="AA137" s="335"/>
      <c r="AB137" s="167">
        <v>44439</v>
      </c>
      <c r="AC137" s="353" t="s">
        <v>897</v>
      </c>
      <c r="AD137" s="62">
        <v>0</v>
      </c>
      <c r="AE137" s="168">
        <f t="shared" si="36"/>
        <v>0</v>
      </c>
      <c r="AF137" s="165">
        <f t="shared" si="37"/>
        <v>0</v>
      </c>
      <c r="AG137" s="62" t="b">
        <f t="shared" si="38"/>
        <v>0</v>
      </c>
      <c r="AH137" s="62" t="str">
        <f t="shared" si="39"/>
        <v>SIN INICIAR</v>
      </c>
      <c r="AI137" s="26" t="str">
        <f t="shared" si="40"/>
        <v>SIN INICIAR</v>
      </c>
      <c r="AJ137" s="164" t="s">
        <v>1224</v>
      </c>
      <c r="AK137" s="239" t="s">
        <v>245</v>
      </c>
      <c r="AL137" s="36" t="str">
        <f t="shared" si="41"/>
        <v>PENDIENTE</v>
      </c>
      <c r="AM137" s="62"/>
      <c r="AN137" s="26"/>
      <c r="AO137" s="239"/>
    </row>
    <row r="138" spans="1:41" s="243" customFormat="1" ht="71.400000000000006" x14ac:dyDescent="0.2">
      <c r="A138" s="153">
        <v>397</v>
      </c>
      <c r="B138" s="283">
        <v>44344</v>
      </c>
      <c r="C138" s="327" t="s">
        <v>19</v>
      </c>
      <c r="D138" s="327" t="s">
        <v>806</v>
      </c>
      <c r="E138" s="283">
        <v>44347</v>
      </c>
      <c r="F138" s="327" t="s">
        <v>411</v>
      </c>
      <c r="G138" s="381" t="s">
        <v>818</v>
      </c>
      <c r="H138" s="382" t="s">
        <v>77</v>
      </c>
      <c r="I138" s="226" t="s">
        <v>819</v>
      </c>
      <c r="J138" s="216" t="s">
        <v>820</v>
      </c>
      <c r="K138" s="216">
        <v>2</v>
      </c>
      <c r="L138" s="282" t="s">
        <v>119</v>
      </c>
      <c r="M138" s="282" t="s">
        <v>810</v>
      </c>
      <c r="N138" s="194" t="s">
        <v>508</v>
      </c>
      <c r="O138" s="306">
        <v>1</v>
      </c>
      <c r="P138" s="307">
        <v>44362</v>
      </c>
      <c r="Q138" s="307">
        <v>44561</v>
      </c>
      <c r="R138" s="282" t="s">
        <v>66</v>
      </c>
      <c r="S138" s="282" t="s">
        <v>247</v>
      </c>
      <c r="T138" s="65" t="s">
        <v>247</v>
      </c>
      <c r="U138" s="209" t="s">
        <v>222</v>
      </c>
      <c r="V138" s="379"/>
      <c r="W138" s="335"/>
      <c r="X138" s="335"/>
      <c r="Y138" s="50"/>
      <c r="Z138" s="50"/>
      <c r="AA138" s="335"/>
      <c r="AB138" s="167">
        <v>44439</v>
      </c>
      <c r="AC138" s="224" t="s">
        <v>893</v>
      </c>
      <c r="AD138" s="62">
        <v>2</v>
      </c>
      <c r="AE138" s="168">
        <f t="shared" si="36"/>
        <v>1</v>
      </c>
      <c r="AF138" s="165">
        <f t="shared" si="37"/>
        <v>1</v>
      </c>
      <c r="AG138" s="62" t="b">
        <f t="shared" si="38"/>
        <v>0</v>
      </c>
      <c r="AH138" s="62" t="str">
        <f t="shared" si="39"/>
        <v>TERMINADA</v>
      </c>
      <c r="AI138" s="26" t="str">
        <f t="shared" si="40"/>
        <v>TERMINADA</v>
      </c>
      <c r="AJ138" s="180" t="s">
        <v>1225</v>
      </c>
      <c r="AK138" s="239" t="s">
        <v>245</v>
      </c>
      <c r="AL138" s="36" t="str">
        <f t="shared" si="41"/>
        <v>CUMPLIDA</v>
      </c>
      <c r="AM138" s="62" t="s">
        <v>953</v>
      </c>
      <c r="AN138" s="26" t="s">
        <v>173</v>
      </c>
      <c r="AO138" s="239" t="s">
        <v>955</v>
      </c>
    </row>
    <row r="139" spans="1:41" s="243" customFormat="1" ht="102" x14ac:dyDescent="0.2">
      <c r="A139" s="153">
        <v>398</v>
      </c>
      <c r="B139" s="283">
        <v>44344</v>
      </c>
      <c r="C139" s="327" t="s">
        <v>19</v>
      </c>
      <c r="D139" s="327" t="s">
        <v>806</v>
      </c>
      <c r="E139" s="283">
        <v>44347</v>
      </c>
      <c r="F139" s="327" t="s">
        <v>577</v>
      </c>
      <c r="G139" s="381" t="s">
        <v>821</v>
      </c>
      <c r="H139" s="382" t="s">
        <v>77</v>
      </c>
      <c r="I139" s="226" t="s">
        <v>822</v>
      </c>
      <c r="J139" s="216" t="s">
        <v>1226</v>
      </c>
      <c r="K139" s="216">
        <v>3</v>
      </c>
      <c r="L139" s="282" t="s">
        <v>119</v>
      </c>
      <c r="M139" s="282" t="s">
        <v>810</v>
      </c>
      <c r="N139" s="194" t="s">
        <v>508</v>
      </c>
      <c r="O139" s="306">
        <v>1</v>
      </c>
      <c r="P139" s="307">
        <v>44378</v>
      </c>
      <c r="Q139" s="307">
        <v>44560</v>
      </c>
      <c r="R139" s="282" t="s">
        <v>66</v>
      </c>
      <c r="S139" s="282" t="s">
        <v>247</v>
      </c>
      <c r="T139" s="65" t="s">
        <v>247</v>
      </c>
      <c r="U139" s="209" t="s">
        <v>222</v>
      </c>
      <c r="V139" s="379"/>
      <c r="W139" s="335"/>
      <c r="X139" s="335"/>
      <c r="Y139" s="50"/>
      <c r="Z139" s="50"/>
      <c r="AA139" s="335"/>
      <c r="AB139" s="167">
        <v>44439</v>
      </c>
      <c r="AC139" s="224" t="s">
        <v>894</v>
      </c>
      <c r="AD139" s="62">
        <v>1</v>
      </c>
      <c r="AE139" s="168">
        <f t="shared" si="36"/>
        <v>0.33333333333333331</v>
      </c>
      <c r="AF139" s="165">
        <f t="shared" si="37"/>
        <v>0.33333333333333331</v>
      </c>
      <c r="AG139" s="62" t="b">
        <f t="shared" si="38"/>
        <v>0</v>
      </c>
      <c r="AH139" s="62" t="str">
        <f t="shared" si="39"/>
        <v>EN PROCESO</v>
      </c>
      <c r="AI139" s="26" t="str">
        <f t="shared" si="40"/>
        <v>EN PROCESO</v>
      </c>
      <c r="AJ139" s="180" t="s">
        <v>1227</v>
      </c>
      <c r="AK139" s="239" t="s">
        <v>245</v>
      </c>
      <c r="AL139" s="36" t="str">
        <f t="shared" si="41"/>
        <v>PENDIENTE</v>
      </c>
      <c r="AM139" s="62"/>
      <c r="AN139" s="26"/>
      <c r="AO139" s="239"/>
    </row>
    <row r="140" spans="1:41" s="243" customFormat="1" ht="163.19999999999999" x14ac:dyDescent="0.2">
      <c r="A140" s="153">
        <v>399</v>
      </c>
      <c r="B140" s="283">
        <v>44344</v>
      </c>
      <c r="C140" s="327" t="s">
        <v>19</v>
      </c>
      <c r="D140" s="327" t="s">
        <v>806</v>
      </c>
      <c r="E140" s="283">
        <v>44347</v>
      </c>
      <c r="F140" s="327" t="s">
        <v>581</v>
      </c>
      <c r="G140" s="381" t="s">
        <v>823</v>
      </c>
      <c r="H140" s="382" t="s">
        <v>77</v>
      </c>
      <c r="I140" s="226" t="s">
        <v>824</v>
      </c>
      <c r="J140" s="216" t="s">
        <v>997</v>
      </c>
      <c r="K140" s="216">
        <v>5</v>
      </c>
      <c r="L140" s="282" t="s">
        <v>119</v>
      </c>
      <c r="M140" s="282" t="s">
        <v>810</v>
      </c>
      <c r="N140" s="194" t="s">
        <v>508</v>
      </c>
      <c r="O140" s="306">
        <v>1</v>
      </c>
      <c r="P140" s="307">
        <v>44362</v>
      </c>
      <c r="Q140" s="307">
        <v>44560</v>
      </c>
      <c r="R140" s="282" t="s">
        <v>66</v>
      </c>
      <c r="S140" s="282" t="s">
        <v>247</v>
      </c>
      <c r="T140" s="65" t="s">
        <v>247</v>
      </c>
      <c r="U140" s="209" t="s">
        <v>222</v>
      </c>
      <c r="V140" s="379"/>
      <c r="W140" s="335"/>
      <c r="X140" s="335"/>
      <c r="Y140" s="50"/>
      <c r="Z140" s="50"/>
      <c r="AA140" s="335"/>
      <c r="AB140" s="167">
        <v>44439</v>
      </c>
      <c r="AC140" s="353" t="s">
        <v>897</v>
      </c>
      <c r="AD140" s="62">
        <v>0</v>
      </c>
      <c r="AE140" s="168">
        <f t="shared" si="36"/>
        <v>0</v>
      </c>
      <c r="AF140" s="165">
        <f t="shared" si="37"/>
        <v>0</v>
      </c>
      <c r="AG140" s="62" t="b">
        <f t="shared" si="38"/>
        <v>0</v>
      </c>
      <c r="AH140" s="62" t="str">
        <f t="shared" si="39"/>
        <v>SIN INICIAR</v>
      </c>
      <c r="AI140" s="26" t="str">
        <f t="shared" si="40"/>
        <v>SIN INICIAR</v>
      </c>
      <c r="AJ140" s="164" t="s">
        <v>1224</v>
      </c>
      <c r="AK140" s="239" t="s">
        <v>245</v>
      </c>
      <c r="AL140" s="36" t="str">
        <f t="shared" si="41"/>
        <v>PENDIENTE</v>
      </c>
      <c r="AM140" s="62"/>
      <c r="AN140" s="26"/>
      <c r="AO140" s="239"/>
    </row>
    <row r="141" spans="1:41" s="243" customFormat="1" ht="71.400000000000006" x14ac:dyDescent="0.2">
      <c r="A141" s="153">
        <v>400</v>
      </c>
      <c r="B141" s="283">
        <v>44344</v>
      </c>
      <c r="C141" s="327" t="s">
        <v>19</v>
      </c>
      <c r="D141" s="327" t="s">
        <v>806</v>
      </c>
      <c r="E141" s="283">
        <v>44347</v>
      </c>
      <c r="F141" s="327" t="s">
        <v>587</v>
      </c>
      <c r="G141" s="381" t="s">
        <v>825</v>
      </c>
      <c r="H141" s="382" t="s">
        <v>77</v>
      </c>
      <c r="I141" s="226" t="s">
        <v>826</v>
      </c>
      <c r="J141" s="216" t="s">
        <v>827</v>
      </c>
      <c r="K141" s="216">
        <v>2</v>
      </c>
      <c r="L141" s="282" t="s">
        <v>119</v>
      </c>
      <c r="M141" s="282" t="s">
        <v>810</v>
      </c>
      <c r="N141" s="194" t="s">
        <v>508</v>
      </c>
      <c r="O141" s="306">
        <v>1</v>
      </c>
      <c r="P141" s="307">
        <v>44362</v>
      </c>
      <c r="Q141" s="307">
        <v>44560</v>
      </c>
      <c r="R141" s="282" t="s">
        <v>66</v>
      </c>
      <c r="S141" s="282" t="s">
        <v>247</v>
      </c>
      <c r="T141" s="65" t="s">
        <v>247</v>
      </c>
      <c r="U141" s="209" t="s">
        <v>222</v>
      </c>
      <c r="V141" s="379"/>
      <c r="W141" s="335"/>
      <c r="X141" s="335"/>
      <c r="Y141" s="50"/>
      <c r="Z141" s="50"/>
      <c r="AA141" s="335"/>
      <c r="AB141" s="167">
        <v>44439</v>
      </c>
      <c r="AC141" s="224" t="s">
        <v>896</v>
      </c>
      <c r="AD141" s="62">
        <v>2</v>
      </c>
      <c r="AE141" s="168">
        <f t="shared" si="36"/>
        <v>1</v>
      </c>
      <c r="AF141" s="165">
        <f t="shared" si="37"/>
        <v>1</v>
      </c>
      <c r="AG141" s="62" t="b">
        <f t="shared" si="38"/>
        <v>0</v>
      </c>
      <c r="AH141" s="62" t="str">
        <f t="shared" si="39"/>
        <v>TERMINADA</v>
      </c>
      <c r="AI141" s="26" t="str">
        <f t="shared" si="40"/>
        <v>TERMINADA</v>
      </c>
      <c r="AJ141" s="180" t="s">
        <v>1228</v>
      </c>
      <c r="AK141" s="239" t="s">
        <v>245</v>
      </c>
      <c r="AL141" s="36" t="str">
        <f t="shared" si="41"/>
        <v>CUMPLIDA</v>
      </c>
      <c r="AM141" s="62" t="s">
        <v>890</v>
      </c>
      <c r="AN141" s="26" t="s">
        <v>173</v>
      </c>
      <c r="AO141" s="239"/>
    </row>
    <row r="142" spans="1:41" s="243" customFormat="1" ht="163.19999999999999" x14ac:dyDescent="0.2">
      <c r="A142" s="153">
        <v>401</v>
      </c>
      <c r="B142" s="283">
        <v>44344</v>
      </c>
      <c r="C142" s="327" t="s">
        <v>19</v>
      </c>
      <c r="D142" s="327" t="s">
        <v>806</v>
      </c>
      <c r="E142" s="283">
        <v>44347</v>
      </c>
      <c r="F142" s="327" t="s">
        <v>592</v>
      </c>
      <c r="G142" s="381" t="s">
        <v>828</v>
      </c>
      <c r="H142" s="382" t="s">
        <v>77</v>
      </c>
      <c r="I142" s="226" t="s">
        <v>829</v>
      </c>
      <c r="J142" s="216" t="s">
        <v>830</v>
      </c>
      <c r="K142" s="216">
        <v>5</v>
      </c>
      <c r="L142" s="282" t="s">
        <v>119</v>
      </c>
      <c r="M142" s="282" t="s">
        <v>810</v>
      </c>
      <c r="N142" s="194" t="s">
        <v>508</v>
      </c>
      <c r="O142" s="306">
        <v>1</v>
      </c>
      <c r="P142" s="307">
        <v>44362</v>
      </c>
      <c r="Q142" s="307">
        <v>44560</v>
      </c>
      <c r="R142" s="282" t="s">
        <v>66</v>
      </c>
      <c r="S142" s="282" t="s">
        <v>247</v>
      </c>
      <c r="T142" s="65" t="s">
        <v>247</v>
      </c>
      <c r="U142" s="209" t="s">
        <v>222</v>
      </c>
      <c r="V142" s="379"/>
      <c r="W142" s="335"/>
      <c r="X142" s="335"/>
      <c r="Y142" s="50"/>
      <c r="Z142" s="50"/>
      <c r="AA142" s="335"/>
      <c r="AB142" s="167">
        <v>44439</v>
      </c>
      <c r="AC142" s="353" t="s">
        <v>897</v>
      </c>
      <c r="AD142" s="62">
        <v>0</v>
      </c>
      <c r="AE142" s="168">
        <f t="shared" si="36"/>
        <v>0</v>
      </c>
      <c r="AF142" s="165">
        <f t="shared" si="37"/>
        <v>0</v>
      </c>
      <c r="AG142" s="62" t="b">
        <f t="shared" si="38"/>
        <v>0</v>
      </c>
      <c r="AH142" s="62" t="str">
        <f t="shared" si="39"/>
        <v>SIN INICIAR</v>
      </c>
      <c r="AI142" s="26" t="str">
        <f t="shared" si="40"/>
        <v>SIN INICIAR</v>
      </c>
      <c r="AJ142" s="164" t="s">
        <v>1224</v>
      </c>
      <c r="AK142" s="239" t="s">
        <v>245</v>
      </c>
      <c r="AL142" s="36" t="str">
        <f t="shared" si="41"/>
        <v>PENDIENTE</v>
      </c>
      <c r="AM142" s="62"/>
      <c r="AN142" s="26"/>
      <c r="AO142" s="239"/>
    </row>
    <row r="143" spans="1:41" s="243" customFormat="1" ht="122.4" x14ac:dyDescent="0.2">
      <c r="A143" s="153">
        <v>402</v>
      </c>
      <c r="B143" s="283">
        <v>44344</v>
      </c>
      <c r="C143" s="327" t="s">
        <v>19</v>
      </c>
      <c r="D143" s="327" t="s">
        <v>806</v>
      </c>
      <c r="E143" s="283">
        <v>44347</v>
      </c>
      <c r="F143" s="327" t="s">
        <v>595</v>
      </c>
      <c r="G143" s="381" t="s">
        <v>831</v>
      </c>
      <c r="H143" s="382" t="s">
        <v>77</v>
      </c>
      <c r="I143" s="226" t="s">
        <v>832</v>
      </c>
      <c r="J143" s="216" t="s">
        <v>833</v>
      </c>
      <c r="K143" s="216">
        <v>5</v>
      </c>
      <c r="L143" s="282" t="s">
        <v>119</v>
      </c>
      <c r="M143" s="282" t="s">
        <v>810</v>
      </c>
      <c r="N143" s="194" t="s">
        <v>508</v>
      </c>
      <c r="O143" s="306">
        <v>1</v>
      </c>
      <c r="P143" s="307">
        <v>44362</v>
      </c>
      <c r="Q143" s="307">
        <v>44592</v>
      </c>
      <c r="R143" s="282" t="s">
        <v>66</v>
      </c>
      <c r="S143" s="282" t="s">
        <v>247</v>
      </c>
      <c r="T143" s="65" t="s">
        <v>247</v>
      </c>
      <c r="U143" s="209" t="s">
        <v>222</v>
      </c>
      <c r="V143" s="379"/>
      <c r="W143" s="335"/>
      <c r="X143" s="335"/>
      <c r="Y143" s="50"/>
      <c r="Z143" s="50"/>
      <c r="AA143" s="335"/>
      <c r="AB143" s="167">
        <v>44439</v>
      </c>
      <c r="AC143" s="353" t="s">
        <v>897</v>
      </c>
      <c r="AD143" s="62">
        <v>0</v>
      </c>
      <c r="AE143" s="168">
        <f t="shared" si="36"/>
        <v>0</v>
      </c>
      <c r="AF143" s="165">
        <f t="shared" si="37"/>
        <v>0</v>
      </c>
      <c r="AG143" s="62" t="b">
        <f t="shared" si="38"/>
        <v>0</v>
      </c>
      <c r="AH143" s="62" t="str">
        <f t="shared" si="39"/>
        <v>SIN INICIAR</v>
      </c>
      <c r="AI143" s="26" t="str">
        <f t="shared" si="40"/>
        <v>SIN INICIAR</v>
      </c>
      <c r="AJ143" s="164" t="s">
        <v>1224</v>
      </c>
      <c r="AK143" s="239" t="s">
        <v>245</v>
      </c>
      <c r="AL143" s="36" t="str">
        <f t="shared" si="41"/>
        <v>PENDIENTE</v>
      </c>
      <c r="AM143" s="62"/>
      <c r="AN143" s="26"/>
      <c r="AO143" s="239"/>
    </row>
    <row r="144" spans="1:41" s="243" customFormat="1" ht="183.6" x14ac:dyDescent="0.2">
      <c r="A144" s="153">
        <v>403</v>
      </c>
      <c r="B144" s="283">
        <v>44344</v>
      </c>
      <c r="C144" s="327" t="s">
        <v>19</v>
      </c>
      <c r="D144" s="327" t="s">
        <v>806</v>
      </c>
      <c r="E144" s="283">
        <v>44347</v>
      </c>
      <c r="F144" s="327" t="s">
        <v>599</v>
      </c>
      <c r="G144" s="381" t="s">
        <v>834</v>
      </c>
      <c r="H144" s="382" t="s">
        <v>77</v>
      </c>
      <c r="I144" s="226" t="s">
        <v>835</v>
      </c>
      <c r="J144" s="216" t="s">
        <v>836</v>
      </c>
      <c r="K144" s="216">
        <v>5</v>
      </c>
      <c r="L144" s="282" t="s">
        <v>119</v>
      </c>
      <c r="M144" s="282" t="s">
        <v>810</v>
      </c>
      <c r="N144" s="194" t="s">
        <v>508</v>
      </c>
      <c r="O144" s="306">
        <v>0.8</v>
      </c>
      <c r="P144" s="307">
        <v>44362</v>
      </c>
      <c r="Q144" s="307">
        <v>44561</v>
      </c>
      <c r="R144" s="282" t="s">
        <v>66</v>
      </c>
      <c r="S144" s="282" t="s">
        <v>247</v>
      </c>
      <c r="T144" s="65" t="s">
        <v>247</v>
      </c>
      <c r="U144" s="209" t="s">
        <v>222</v>
      </c>
      <c r="V144" s="379"/>
      <c r="W144" s="335"/>
      <c r="X144" s="335"/>
      <c r="Y144" s="50"/>
      <c r="Z144" s="50"/>
      <c r="AA144" s="335"/>
      <c r="AB144" s="167">
        <v>44439</v>
      </c>
      <c r="AC144" s="353" t="s">
        <v>897</v>
      </c>
      <c r="AD144" s="62">
        <v>0</v>
      </c>
      <c r="AE144" s="168">
        <f t="shared" si="36"/>
        <v>0</v>
      </c>
      <c r="AF144" s="165">
        <f t="shared" si="37"/>
        <v>0</v>
      </c>
      <c r="AG144" s="62" t="b">
        <f t="shared" si="38"/>
        <v>0</v>
      </c>
      <c r="AH144" s="62" t="str">
        <f t="shared" si="39"/>
        <v>SIN INICIAR</v>
      </c>
      <c r="AI144" s="26" t="str">
        <f t="shared" si="40"/>
        <v>SIN INICIAR</v>
      </c>
      <c r="AJ144" s="164" t="s">
        <v>1224</v>
      </c>
      <c r="AK144" s="239" t="s">
        <v>245</v>
      </c>
      <c r="AL144" s="36" t="str">
        <f t="shared" si="41"/>
        <v>PENDIENTE</v>
      </c>
      <c r="AM144" s="62"/>
      <c r="AN144" s="26"/>
      <c r="AO144" s="239"/>
    </row>
    <row r="145" spans="1:41" s="243" customFormat="1" ht="81.599999999999994" x14ac:dyDescent="0.2">
      <c r="A145" s="153">
        <v>404</v>
      </c>
      <c r="B145" s="283">
        <v>44344</v>
      </c>
      <c r="C145" s="327" t="s">
        <v>19</v>
      </c>
      <c r="D145" s="327" t="s">
        <v>806</v>
      </c>
      <c r="E145" s="283">
        <v>44347</v>
      </c>
      <c r="F145" s="327" t="s">
        <v>609</v>
      </c>
      <c r="G145" s="381" t="s">
        <v>837</v>
      </c>
      <c r="H145" s="382" t="s">
        <v>77</v>
      </c>
      <c r="I145" s="226" t="s">
        <v>838</v>
      </c>
      <c r="J145" s="216" t="s">
        <v>839</v>
      </c>
      <c r="K145" s="216">
        <v>2</v>
      </c>
      <c r="L145" s="282" t="s">
        <v>119</v>
      </c>
      <c r="M145" s="282" t="s">
        <v>810</v>
      </c>
      <c r="N145" s="194" t="s">
        <v>508</v>
      </c>
      <c r="O145" s="306">
        <v>1</v>
      </c>
      <c r="P145" s="307">
        <v>44362</v>
      </c>
      <c r="Q145" s="307">
        <v>44540</v>
      </c>
      <c r="R145" s="282" t="s">
        <v>66</v>
      </c>
      <c r="S145" s="282" t="s">
        <v>247</v>
      </c>
      <c r="T145" s="65" t="s">
        <v>247</v>
      </c>
      <c r="U145" s="209" t="s">
        <v>222</v>
      </c>
      <c r="V145" s="379"/>
      <c r="W145" s="335"/>
      <c r="X145" s="335"/>
      <c r="Y145" s="50"/>
      <c r="Z145" s="50"/>
      <c r="AA145" s="335"/>
      <c r="AB145" s="167">
        <v>44439</v>
      </c>
      <c r="AC145" s="353" t="s">
        <v>904</v>
      </c>
      <c r="AD145" s="62">
        <v>0.3</v>
      </c>
      <c r="AE145" s="168">
        <f t="shared" si="36"/>
        <v>0.15</v>
      </c>
      <c r="AF145" s="165">
        <f t="shared" si="37"/>
        <v>0.15</v>
      </c>
      <c r="AG145" s="62" t="b">
        <f t="shared" si="38"/>
        <v>0</v>
      </c>
      <c r="AH145" s="62" t="str">
        <f t="shared" si="39"/>
        <v>EN PROCESO</v>
      </c>
      <c r="AI145" s="26" t="str">
        <f t="shared" si="40"/>
        <v>EN PROCESO</v>
      </c>
      <c r="AJ145" s="176" t="s">
        <v>1229</v>
      </c>
      <c r="AK145" s="239" t="s">
        <v>245</v>
      </c>
      <c r="AL145" s="36" t="str">
        <f t="shared" si="41"/>
        <v>PENDIENTE</v>
      </c>
      <c r="AM145" s="62"/>
      <c r="AN145" s="26"/>
      <c r="AO145" s="239"/>
    </row>
    <row r="146" spans="1:41" s="243" customFormat="1" ht="183.6" x14ac:dyDescent="0.2">
      <c r="A146" s="153">
        <v>405</v>
      </c>
      <c r="B146" s="283">
        <v>44344</v>
      </c>
      <c r="C146" s="327" t="s">
        <v>19</v>
      </c>
      <c r="D146" s="327" t="s">
        <v>806</v>
      </c>
      <c r="E146" s="283">
        <v>44347</v>
      </c>
      <c r="F146" s="327" t="s">
        <v>840</v>
      </c>
      <c r="G146" s="381" t="s">
        <v>841</v>
      </c>
      <c r="H146" s="382" t="s">
        <v>77</v>
      </c>
      <c r="I146" s="226" t="s">
        <v>842</v>
      </c>
      <c r="J146" s="216" t="s">
        <v>843</v>
      </c>
      <c r="K146" s="216">
        <v>5</v>
      </c>
      <c r="L146" s="282" t="s">
        <v>119</v>
      </c>
      <c r="M146" s="282" t="s">
        <v>810</v>
      </c>
      <c r="N146" s="194" t="s">
        <v>508</v>
      </c>
      <c r="O146" s="306">
        <v>1</v>
      </c>
      <c r="P146" s="307">
        <v>44362</v>
      </c>
      <c r="Q146" s="307">
        <v>44586</v>
      </c>
      <c r="R146" s="282" t="s">
        <v>66</v>
      </c>
      <c r="S146" s="282" t="s">
        <v>247</v>
      </c>
      <c r="T146" s="65" t="s">
        <v>247</v>
      </c>
      <c r="U146" s="209" t="s">
        <v>222</v>
      </c>
      <c r="V146" s="379"/>
      <c r="W146" s="335"/>
      <c r="X146" s="335"/>
      <c r="Y146" s="50"/>
      <c r="Z146" s="50"/>
      <c r="AA146" s="335"/>
      <c r="AB146" s="167">
        <v>44439</v>
      </c>
      <c r="AC146" s="353" t="s">
        <v>897</v>
      </c>
      <c r="AD146" s="62">
        <v>0</v>
      </c>
      <c r="AE146" s="168">
        <f t="shared" si="36"/>
        <v>0</v>
      </c>
      <c r="AF146" s="165">
        <f t="shared" si="37"/>
        <v>0</v>
      </c>
      <c r="AG146" s="62" t="b">
        <f t="shared" si="38"/>
        <v>0</v>
      </c>
      <c r="AH146" s="62" t="str">
        <f t="shared" si="39"/>
        <v>SIN INICIAR</v>
      </c>
      <c r="AI146" s="26" t="str">
        <f t="shared" si="40"/>
        <v>SIN INICIAR</v>
      </c>
      <c r="AJ146" s="164" t="s">
        <v>1224</v>
      </c>
      <c r="AK146" s="239" t="s">
        <v>245</v>
      </c>
      <c r="AL146" s="36" t="str">
        <f t="shared" si="41"/>
        <v>PENDIENTE</v>
      </c>
      <c r="AM146" s="62"/>
      <c r="AN146" s="26"/>
      <c r="AO146" s="239"/>
    </row>
    <row r="147" spans="1:41" s="243" customFormat="1" ht="183.6" x14ac:dyDescent="0.2">
      <c r="A147" s="153">
        <v>406</v>
      </c>
      <c r="B147" s="283">
        <v>44344</v>
      </c>
      <c r="C147" s="327" t="s">
        <v>19</v>
      </c>
      <c r="D147" s="327" t="s">
        <v>806</v>
      </c>
      <c r="E147" s="283">
        <v>44347</v>
      </c>
      <c r="F147" s="327" t="s">
        <v>613</v>
      </c>
      <c r="G147" s="381" t="s">
        <v>844</v>
      </c>
      <c r="H147" s="382" t="s">
        <v>77</v>
      </c>
      <c r="I147" s="226" t="s">
        <v>845</v>
      </c>
      <c r="J147" s="216" t="s">
        <v>846</v>
      </c>
      <c r="K147" s="216">
        <v>5</v>
      </c>
      <c r="L147" s="282" t="s">
        <v>119</v>
      </c>
      <c r="M147" s="282" t="s">
        <v>810</v>
      </c>
      <c r="N147" s="194" t="s">
        <v>508</v>
      </c>
      <c r="O147" s="306">
        <v>1</v>
      </c>
      <c r="P147" s="307">
        <v>44362</v>
      </c>
      <c r="Q147" s="307">
        <v>44698</v>
      </c>
      <c r="R147" s="282" t="s">
        <v>66</v>
      </c>
      <c r="S147" s="282" t="s">
        <v>247</v>
      </c>
      <c r="T147" s="65" t="s">
        <v>247</v>
      </c>
      <c r="U147" s="209" t="s">
        <v>222</v>
      </c>
      <c r="V147" s="379"/>
      <c r="W147" s="335"/>
      <c r="X147" s="335"/>
      <c r="Y147" s="50"/>
      <c r="Z147" s="50"/>
      <c r="AA147" s="335"/>
      <c r="AB147" s="167">
        <v>44439</v>
      </c>
      <c r="AC147" s="353" t="s">
        <v>894</v>
      </c>
      <c r="AD147" s="62">
        <v>0</v>
      </c>
      <c r="AE147" s="168">
        <f t="shared" si="36"/>
        <v>0</v>
      </c>
      <c r="AF147" s="165">
        <f t="shared" si="37"/>
        <v>0</v>
      </c>
      <c r="AG147" s="62" t="b">
        <f t="shared" si="38"/>
        <v>0</v>
      </c>
      <c r="AH147" s="62" t="str">
        <f t="shared" si="39"/>
        <v>SIN INICIAR</v>
      </c>
      <c r="AI147" s="26" t="str">
        <f t="shared" si="40"/>
        <v>SIN INICIAR</v>
      </c>
      <c r="AJ147" s="164" t="s">
        <v>1230</v>
      </c>
      <c r="AK147" s="239" t="s">
        <v>245</v>
      </c>
      <c r="AL147" s="36" t="str">
        <f t="shared" si="41"/>
        <v>PENDIENTE</v>
      </c>
      <c r="AM147" s="62"/>
      <c r="AN147" s="26"/>
      <c r="AO147" s="239"/>
    </row>
    <row r="148" spans="1:41" s="243" customFormat="1" ht="142.80000000000001" x14ac:dyDescent="0.2">
      <c r="A148" s="153">
        <v>407</v>
      </c>
      <c r="B148" s="283">
        <v>44344</v>
      </c>
      <c r="C148" s="327" t="s">
        <v>19</v>
      </c>
      <c r="D148" s="327" t="s">
        <v>806</v>
      </c>
      <c r="E148" s="283">
        <v>44347</v>
      </c>
      <c r="F148" s="327" t="s">
        <v>847</v>
      </c>
      <c r="G148" s="381" t="s">
        <v>848</v>
      </c>
      <c r="H148" s="382" t="s">
        <v>77</v>
      </c>
      <c r="I148" s="226" t="s">
        <v>849</v>
      </c>
      <c r="J148" s="216" t="s">
        <v>850</v>
      </c>
      <c r="K148" s="216">
        <v>5</v>
      </c>
      <c r="L148" s="282" t="s">
        <v>119</v>
      </c>
      <c r="M148" s="282" t="s">
        <v>810</v>
      </c>
      <c r="N148" s="194" t="s">
        <v>508</v>
      </c>
      <c r="O148" s="306">
        <v>1</v>
      </c>
      <c r="P148" s="307">
        <v>44362</v>
      </c>
      <c r="Q148" s="307">
        <v>44681</v>
      </c>
      <c r="R148" s="282" t="s">
        <v>66</v>
      </c>
      <c r="S148" s="282" t="s">
        <v>247</v>
      </c>
      <c r="T148" s="65" t="s">
        <v>247</v>
      </c>
      <c r="U148" s="209" t="s">
        <v>222</v>
      </c>
      <c r="V148" s="379"/>
      <c r="W148" s="335"/>
      <c r="X148" s="335"/>
      <c r="Y148" s="50"/>
      <c r="Z148" s="50"/>
      <c r="AA148" s="335"/>
      <c r="AB148" s="167">
        <v>44439</v>
      </c>
      <c r="AC148" s="353" t="s">
        <v>897</v>
      </c>
      <c r="AD148" s="62">
        <v>0</v>
      </c>
      <c r="AE148" s="168">
        <f t="shared" si="36"/>
        <v>0</v>
      </c>
      <c r="AF148" s="165">
        <f t="shared" si="37"/>
        <v>0</v>
      </c>
      <c r="AG148" s="62" t="b">
        <f t="shared" si="38"/>
        <v>0</v>
      </c>
      <c r="AH148" s="62" t="str">
        <f t="shared" si="39"/>
        <v>SIN INICIAR</v>
      </c>
      <c r="AI148" s="26" t="str">
        <f t="shared" si="40"/>
        <v>SIN INICIAR</v>
      </c>
      <c r="AJ148" s="164" t="s">
        <v>1224</v>
      </c>
      <c r="AK148" s="239" t="s">
        <v>245</v>
      </c>
      <c r="AL148" s="36" t="str">
        <f t="shared" si="41"/>
        <v>PENDIENTE</v>
      </c>
      <c r="AM148" s="62"/>
      <c r="AN148" s="26"/>
      <c r="AO148" s="239"/>
    </row>
    <row r="149" spans="1:41" s="243" customFormat="1" ht="91.8" x14ac:dyDescent="0.2">
      <c r="A149" s="153">
        <v>408</v>
      </c>
      <c r="B149" s="283">
        <v>44344</v>
      </c>
      <c r="C149" s="327" t="s">
        <v>19</v>
      </c>
      <c r="D149" s="327" t="s">
        <v>806</v>
      </c>
      <c r="E149" s="283">
        <v>44347</v>
      </c>
      <c r="F149" s="327" t="s">
        <v>851</v>
      </c>
      <c r="G149" s="381" t="s">
        <v>852</v>
      </c>
      <c r="H149" s="382" t="s">
        <v>77</v>
      </c>
      <c r="I149" s="226" t="s">
        <v>853</v>
      </c>
      <c r="J149" s="216" t="s">
        <v>854</v>
      </c>
      <c r="K149" s="216">
        <v>4</v>
      </c>
      <c r="L149" s="282" t="s">
        <v>119</v>
      </c>
      <c r="M149" s="282" t="s">
        <v>810</v>
      </c>
      <c r="N149" s="194" t="s">
        <v>508</v>
      </c>
      <c r="O149" s="306">
        <v>1</v>
      </c>
      <c r="P149" s="307">
        <v>44362</v>
      </c>
      <c r="Q149" s="307">
        <v>44561</v>
      </c>
      <c r="R149" s="282" t="s">
        <v>66</v>
      </c>
      <c r="S149" s="282" t="s">
        <v>247</v>
      </c>
      <c r="T149" s="65" t="s">
        <v>247</v>
      </c>
      <c r="U149" s="209" t="s">
        <v>222</v>
      </c>
      <c r="V149" s="379"/>
      <c r="W149" s="335"/>
      <c r="X149" s="335"/>
      <c r="Y149" s="50"/>
      <c r="Z149" s="50"/>
      <c r="AA149" s="335"/>
      <c r="AB149" s="167">
        <v>44439</v>
      </c>
      <c r="AC149" s="353" t="s">
        <v>903</v>
      </c>
      <c r="AD149" s="62">
        <v>0.3</v>
      </c>
      <c r="AE149" s="168">
        <f t="shared" si="36"/>
        <v>7.4999999999999997E-2</v>
      </c>
      <c r="AF149" s="165">
        <f t="shared" si="37"/>
        <v>7.4999999999999997E-2</v>
      </c>
      <c r="AG149" s="62" t="b">
        <f t="shared" si="38"/>
        <v>0</v>
      </c>
      <c r="AH149" s="62" t="str">
        <f t="shared" si="39"/>
        <v>EN PROCESO</v>
      </c>
      <c r="AI149" s="26" t="str">
        <f t="shared" si="40"/>
        <v>EN PROCESO</v>
      </c>
      <c r="AJ149" s="176" t="s">
        <v>1231</v>
      </c>
      <c r="AK149" s="239" t="s">
        <v>245</v>
      </c>
      <c r="AL149" s="36" t="str">
        <f t="shared" si="41"/>
        <v>PENDIENTE</v>
      </c>
      <c r="AM149" s="62"/>
      <c r="AN149" s="26"/>
      <c r="AO149" s="239"/>
    </row>
    <row r="150" spans="1:41" s="243" customFormat="1" ht="112.2" x14ac:dyDescent="0.2">
      <c r="A150" s="153">
        <v>409</v>
      </c>
      <c r="B150" s="283">
        <v>44344</v>
      </c>
      <c r="C150" s="327" t="s">
        <v>19</v>
      </c>
      <c r="D150" s="327" t="s">
        <v>806</v>
      </c>
      <c r="E150" s="283">
        <v>44347</v>
      </c>
      <c r="F150" s="327" t="s">
        <v>855</v>
      </c>
      <c r="G150" s="381" t="s">
        <v>856</v>
      </c>
      <c r="H150" s="382" t="s">
        <v>77</v>
      </c>
      <c r="I150" s="226" t="s">
        <v>857</v>
      </c>
      <c r="J150" s="216" t="s">
        <v>858</v>
      </c>
      <c r="K150" s="216">
        <v>4</v>
      </c>
      <c r="L150" s="282" t="s">
        <v>119</v>
      </c>
      <c r="M150" s="282" t="s">
        <v>810</v>
      </c>
      <c r="N150" s="194" t="s">
        <v>508</v>
      </c>
      <c r="O150" s="306">
        <v>1</v>
      </c>
      <c r="P150" s="307">
        <v>44362</v>
      </c>
      <c r="Q150" s="307">
        <v>44561</v>
      </c>
      <c r="R150" s="282" t="s">
        <v>66</v>
      </c>
      <c r="S150" s="282" t="s">
        <v>247</v>
      </c>
      <c r="T150" s="65" t="s">
        <v>247</v>
      </c>
      <c r="U150" s="209" t="s">
        <v>222</v>
      </c>
      <c r="V150" s="379"/>
      <c r="W150" s="335"/>
      <c r="X150" s="335"/>
      <c r="Y150" s="50"/>
      <c r="Z150" s="50"/>
      <c r="AA150" s="335"/>
      <c r="AB150" s="167">
        <v>44439</v>
      </c>
      <c r="AC150" s="353" t="s">
        <v>891</v>
      </c>
      <c r="AD150" s="62">
        <v>1</v>
      </c>
      <c r="AE150" s="168">
        <f t="shared" si="36"/>
        <v>0.25</v>
      </c>
      <c r="AF150" s="165">
        <f t="shared" si="37"/>
        <v>0.25</v>
      </c>
      <c r="AG150" s="62" t="b">
        <f t="shared" si="38"/>
        <v>0</v>
      </c>
      <c r="AH150" s="62" t="str">
        <f t="shared" si="39"/>
        <v>EN PROCESO</v>
      </c>
      <c r="AI150" s="26" t="str">
        <f t="shared" si="40"/>
        <v>EN PROCESO</v>
      </c>
      <c r="AJ150" s="176" t="s">
        <v>1232</v>
      </c>
      <c r="AK150" s="239" t="s">
        <v>245</v>
      </c>
      <c r="AL150" s="36" t="str">
        <f t="shared" si="41"/>
        <v>PENDIENTE</v>
      </c>
      <c r="AM150" s="62"/>
      <c r="AN150" s="26"/>
      <c r="AO150" s="239"/>
    </row>
    <row r="151" spans="1:41" s="243" customFormat="1" ht="112.2" x14ac:dyDescent="0.2">
      <c r="A151" s="153">
        <v>410</v>
      </c>
      <c r="B151" s="283">
        <v>44344</v>
      </c>
      <c r="C151" s="327" t="s">
        <v>19</v>
      </c>
      <c r="D151" s="327" t="s">
        <v>806</v>
      </c>
      <c r="E151" s="283">
        <v>44347</v>
      </c>
      <c r="F151" s="327" t="s">
        <v>859</v>
      </c>
      <c r="G151" s="381" t="s">
        <v>860</v>
      </c>
      <c r="H151" s="382" t="s">
        <v>77</v>
      </c>
      <c r="I151" s="226" t="s">
        <v>861</v>
      </c>
      <c r="J151" s="216" t="s">
        <v>862</v>
      </c>
      <c r="K151" s="216">
        <v>3</v>
      </c>
      <c r="L151" s="282" t="s">
        <v>119</v>
      </c>
      <c r="M151" s="282" t="s">
        <v>810</v>
      </c>
      <c r="N151" s="194" t="s">
        <v>508</v>
      </c>
      <c r="O151" s="306">
        <v>1</v>
      </c>
      <c r="P151" s="307">
        <v>44362</v>
      </c>
      <c r="Q151" s="307">
        <v>44635</v>
      </c>
      <c r="R151" s="282" t="s">
        <v>66</v>
      </c>
      <c r="S151" s="282" t="s">
        <v>247</v>
      </c>
      <c r="T151" s="65" t="s">
        <v>247</v>
      </c>
      <c r="U151" s="209" t="s">
        <v>222</v>
      </c>
      <c r="V151" s="379"/>
      <c r="W151" s="335"/>
      <c r="X151" s="335"/>
      <c r="Y151" s="50"/>
      <c r="Z151" s="50"/>
      <c r="AA151" s="335"/>
      <c r="AB151" s="167">
        <v>44439</v>
      </c>
      <c r="AC151" s="264" t="s">
        <v>902</v>
      </c>
      <c r="AD151" s="62">
        <v>1</v>
      </c>
      <c r="AE151" s="168">
        <f t="shared" si="36"/>
        <v>0.33333333333333331</v>
      </c>
      <c r="AF151" s="165">
        <f t="shared" si="37"/>
        <v>0.33333333333333331</v>
      </c>
      <c r="AG151" s="62" t="b">
        <f t="shared" si="38"/>
        <v>0</v>
      </c>
      <c r="AH151" s="62" t="str">
        <f t="shared" si="39"/>
        <v>EN PROCESO</v>
      </c>
      <c r="AI151" s="26" t="str">
        <f t="shared" si="40"/>
        <v>EN PROCESO</v>
      </c>
      <c r="AJ151" s="164" t="s">
        <v>1233</v>
      </c>
      <c r="AK151" s="239" t="s">
        <v>245</v>
      </c>
      <c r="AL151" s="36" t="str">
        <f t="shared" si="41"/>
        <v>PENDIENTE</v>
      </c>
      <c r="AM151" s="62"/>
      <c r="AN151" s="26"/>
      <c r="AO151" s="239"/>
    </row>
    <row r="152" spans="1:41" s="243" customFormat="1" ht="71.400000000000006" x14ac:dyDescent="0.2">
      <c r="A152" s="153">
        <v>411</v>
      </c>
      <c r="B152" s="283">
        <v>44344</v>
      </c>
      <c r="C152" s="327" t="s">
        <v>19</v>
      </c>
      <c r="D152" s="327" t="s">
        <v>806</v>
      </c>
      <c r="E152" s="283">
        <v>44347</v>
      </c>
      <c r="F152" s="327" t="s">
        <v>863</v>
      </c>
      <c r="G152" s="381" t="s">
        <v>864</v>
      </c>
      <c r="H152" s="382" t="s">
        <v>77</v>
      </c>
      <c r="I152" s="226" t="s">
        <v>865</v>
      </c>
      <c r="J152" s="216" t="s">
        <v>866</v>
      </c>
      <c r="K152" s="216">
        <v>2</v>
      </c>
      <c r="L152" s="282" t="s">
        <v>21</v>
      </c>
      <c r="M152" s="282" t="s">
        <v>810</v>
      </c>
      <c r="N152" s="194" t="s">
        <v>508</v>
      </c>
      <c r="O152" s="306">
        <v>1</v>
      </c>
      <c r="P152" s="307">
        <v>44362</v>
      </c>
      <c r="Q152" s="307">
        <v>44561</v>
      </c>
      <c r="R152" s="282" t="s">
        <v>66</v>
      </c>
      <c r="S152" s="282" t="s">
        <v>247</v>
      </c>
      <c r="T152" s="65" t="s">
        <v>247</v>
      </c>
      <c r="U152" s="209" t="s">
        <v>222</v>
      </c>
      <c r="V152" s="379"/>
      <c r="W152" s="335"/>
      <c r="X152" s="335"/>
      <c r="Y152" s="50"/>
      <c r="Z152" s="50"/>
      <c r="AA152" s="335"/>
      <c r="AB152" s="167">
        <v>44439</v>
      </c>
      <c r="AC152" s="353" t="s">
        <v>897</v>
      </c>
      <c r="AD152" s="62">
        <v>0</v>
      </c>
      <c r="AE152" s="168">
        <f t="shared" si="36"/>
        <v>0</v>
      </c>
      <c r="AF152" s="165">
        <f t="shared" si="37"/>
        <v>0</v>
      </c>
      <c r="AG152" s="62" t="b">
        <f t="shared" si="38"/>
        <v>0</v>
      </c>
      <c r="AH152" s="62" t="str">
        <f t="shared" si="39"/>
        <v>SIN INICIAR</v>
      </c>
      <c r="AI152" s="26" t="str">
        <f t="shared" si="40"/>
        <v>SIN INICIAR</v>
      </c>
      <c r="AJ152" s="164" t="s">
        <v>1224</v>
      </c>
      <c r="AK152" s="239" t="s">
        <v>245</v>
      </c>
      <c r="AL152" s="36" t="str">
        <f t="shared" si="41"/>
        <v>PENDIENTE</v>
      </c>
      <c r="AM152" s="62"/>
      <c r="AN152" s="26"/>
      <c r="AO152" s="239"/>
    </row>
    <row r="153" spans="1:41" s="243" customFormat="1" ht="81.599999999999994" x14ac:dyDescent="0.2">
      <c r="A153" s="153">
        <v>412</v>
      </c>
      <c r="B153" s="283">
        <v>44344</v>
      </c>
      <c r="C153" s="327" t="s">
        <v>19</v>
      </c>
      <c r="D153" s="327" t="s">
        <v>806</v>
      </c>
      <c r="E153" s="283">
        <v>44347</v>
      </c>
      <c r="F153" s="327" t="s">
        <v>867</v>
      </c>
      <c r="G153" s="381" t="s">
        <v>868</v>
      </c>
      <c r="H153" s="382" t="s">
        <v>77</v>
      </c>
      <c r="I153" s="226" t="s">
        <v>869</v>
      </c>
      <c r="J153" s="216" t="s">
        <v>998</v>
      </c>
      <c r="K153" s="216">
        <v>3</v>
      </c>
      <c r="L153" s="282" t="s">
        <v>119</v>
      </c>
      <c r="M153" s="282" t="s">
        <v>810</v>
      </c>
      <c r="N153" s="194" t="s">
        <v>508</v>
      </c>
      <c r="O153" s="306">
        <v>1</v>
      </c>
      <c r="P153" s="307">
        <v>44362</v>
      </c>
      <c r="Q153" s="307">
        <v>44561</v>
      </c>
      <c r="R153" s="282" t="s">
        <v>66</v>
      </c>
      <c r="S153" s="282" t="s">
        <v>247</v>
      </c>
      <c r="T153" s="65" t="s">
        <v>247</v>
      </c>
      <c r="U153" s="209" t="s">
        <v>222</v>
      </c>
      <c r="V153" s="379"/>
      <c r="W153" s="335"/>
      <c r="X153" s="335"/>
      <c r="Y153" s="50"/>
      <c r="Z153" s="50"/>
      <c r="AA153" s="335"/>
      <c r="AB153" s="167">
        <v>44439</v>
      </c>
      <c r="AC153" s="353" t="s">
        <v>897</v>
      </c>
      <c r="AD153" s="62">
        <v>0</v>
      </c>
      <c r="AE153" s="168">
        <f t="shared" si="36"/>
        <v>0</v>
      </c>
      <c r="AF153" s="165">
        <f t="shared" si="37"/>
        <v>0</v>
      </c>
      <c r="AG153" s="62" t="b">
        <f t="shared" si="38"/>
        <v>0</v>
      </c>
      <c r="AH153" s="62" t="str">
        <f t="shared" si="39"/>
        <v>SIN INICIAR</v>
      </c>
      <c r="AI153" s="26" t="str">
        <f t="shared" si="40"/>
        <v>SIN INICIAR</v>
      </c>
      <c r="AJ153" s="164" t="s">
        <v>1224</v>
      </c>
      <c r="AK153" s="239" t="s">
        <v>245</v>
      </c>
      <c r="AL153" s="36" t="str">
        <f t="shared" si="41"/>
        <v>PENDIENTE</v>
      </c>
      <c r="AM153" s="62"/>
      <c r="AN153" s="26"/>
      <c r="AO153" s="239"/>
    </row>
    <row r="154" spans="1:41" s="243" customFormat="1" ht="71.400000000000006" x14ac:dyDescent="0.2">
      <c r="A154" s="153">
        <v>413</v>
      </c>
      <c r="B154" s="283">
        <v>44344</v>
      </c>
      <c r="C154" s="327" t="s">
        <v>19</v>
      </c>
      <c r="D154" s="327" t="s">
        <v>806</v>
      </c>
      <c r="E154" s="283">
        <v>44347</v>
      </c>
      <c r="F154" s="327" t="s">
        <v>870</v>
      </c>
      <c r="G154" s="381" t="s">
        <v>871</v>
      </c>
      <c r="H154" s="382" t="s">
        <v>77</v>
      </c>
      <c r="I154" s="226" t="s">
        <v>872</v>
      </c>
      <c r="J154" s="216" t="s">
        <v>873</v>
      </c>
      <c r="K154" s="216">
        <v>2</v>
      </c>
      <c r="L154" s="282" t="s">
        <v>119</v>
      </c>
      <c r="M154" s="282" t="s">
        <v>810</v>
      </c>
      <c r="N154" s="194" t="s">
        <v>508</v>
      </c>
      <c r="O154" s="306">
        <v>1</v>
      </c>
      <c r="P154" s="307">
        <v>44362</v>
      </c>
      <c r="Q154" s="307">
        <v>44561</v>
      </c>
      <c r="R154" s="282" t="s">
        <v>66</v>
      </c>
      <c r="S154" s="282" t="s">
        <v>247</v>
      </c>
      <c r="T154" s="65" t="s">
        <v>247</v>
      </c>
      <c r="U154" s="209" t="s">
        <v>222</v>
      </c>
      <c r="V154" s="379"/>
      <c r="W154" s="335"/>
      <c r="X154" s="335"/>
      <c r="Y154" s="50"/>
      <c r="Z154" s="50"/>
      <c r="AA154" s="335"/>
      <c r="AB154" s="167">
        <v>44439</v>
      </c>
      <c r="AC154" s="353" t="s">
        <v>897</v>
      </c>
      <c r="AD154" s="62">
        <v>0</v>
      </c>
      <c r="AE154" s="168">
        <f t="shared" si="36"/>
        <v>0</v>
      </c>
      <c r="AF154" s="165">
        <f t="shared" si="37"/>
        <v>0</v>
      </c>
      <c r="AG154" s="62" t="b">
        <f t="shared" si="38"/>
        <v>0</v>
      </c>
      <c r="AH154" s="62" t="str">
        <f t="shared" si="39"/>
        <v>SIN INICIAR</v>
      </c>
      <c r="AI154" s="26" t="str">
        <f t="shared" si="40"/>
        <v>SIN INICIAR</v>
      </c>
      <c r="AJ154" s="164" t="s">
        <v>1224</v>
      </c>
      <c r="AK154" s="239" t="s">
        <v>245</v>
      </c>
      <c r="AL154" s="36" t="str">
        <f t="shared" si="41"/>
        <v>PENDIENTE</v>
      </c>
      <c r="AM154" s="62"/>
      <c r="AN154" s="26"/>
      <c r="AO154" s="239"/>
    </row>
    <row r="155" spans="1:41" s="243" customFormat="1" ht="244.8" x14ac:dyDescent="0.2">
      <c r="A155" s="153">
        <v>414</v>
      </c>
      <c r="B155" s="283">
        <v>44344</v>
      </c>
      <c r="C155" s="327" t="s">
        <v>19</v>
      </c>
      <c r="D155" s="327" t="s">
        <v>806</v>
      </c>
      <c r="E155" s="283">
        <v>44347</v>
      </c>
      <c r="F155" s="327" t="s">
        <v>874</v>
      </c>
      <c r="G155" s="381" t="s">
        <v>875</v>
      </c>
      <c r="H155" s="382" t="s">
        <v>876</v>
      </c>
      <c r="I155" s="226" t="s">
        <v>877</v>
      </c>
      <c r="J155" s="216" t="s">
        <v>1234</v>
      </c>
      <c r="K155" s="216">
        <v>2</v>
      </c>
      <c r="L155" s="282" t="s">
        <v>119</v>
      </c>
      <c r="M155" s="282" t="s">
        <v>810</v>
      </c>
      <c r="N155" s="194" t="s">
        <v>508</v>
      </c>
      <c r="O155" s="306">
        <v>1</v>
      </c>
      <c r="P155" s="307">
        <v>44362</v>
      </c>
      <c r="Q155" s="307">
        <v>44561</v>
      </c>
      <c r="R155" s="282" t="s">
        <v>66</v>
      </c>
      <c r="S155" s="282" t="s">
        <v>247</v>
      </c>
      <c r="T155" s="65" t="s">
        <v>247</v>
      </c>
      <c r="U155" s="209" t="s">
        <v>222</v>
      </c>
      <c r="V155" s="379"/>
      <c r="W155" s="335"/>
      <c r="X155" s="335"/>
      <c r="Y155" s="50"/>
      <c r="Z155" s="50"/>
      <c r="AA155" s="335"/>
      <c r="AB155" s="167">
        <v>44439</v>
      </c>
      <c r="AC155" s="353" t="s">
        <v>897</v>
      </c>
      <c r="AD155" s="62">
        <v>0</v>
      </c>
      <c r="AE155" s="168">
        <f t="shared" si="36"/>
        <v>0</v>
      </c>
      <c r="AF155" s="165">
        <f t="shared" si="37"/>
        <v>0</v>
      </c>
      <c r="AG155" s="62" t="b">
        <f t="shared" si="38"/>
        <v>0</v>
      </c>
      <c r="AH155" s="62" t="str">
        <f t="shared" si="39"/>
        <v>SIN INICIAR</v>
      </c>
      <c r="AI155" s="26" t="str">
        <f t="shared" si="40"/>
        <v>SIN INICIAR</v>
      </c>
      <c r="AJ155" s="164" t="s">
        <v>1224</v>
      </c>
      <c r="AK155" s="239" t="s">
        <v>245</v>
      </c>
      <c r="AL155" s="36" t="str">
        <f t="shared" si="41"/>
        <v>PENDIENTE</v>
      </c>
      <c r="AM155" s="62"/>
      <c r="AN155" s="26"/>
      <c r="AO155" s="239"/>
    </row>
  </sheetData>
  <sheetProtection algorithmName="SHA-512" hashValue="r/7D53TaSsqiAZnu28g4E0fEEj+HXOm+iXQMDDGctxdAMB/7AwV3nrt3pOOsdI8gQMSKajZfCNup8NjHDcndeg==" saltValue="VdQIhbBjR1M9eUrPiSwd5g==" spinCount="100000" sheet="1" formatCells="0" formatColumns="0" formatRows="0"/>
  <autoFilter ref="A9:AO155" xr:uid="{00000000-0009-0000-0000-000000000000}"/>
  <mergeCells count="76">
    <mergeCell ref="AN1:AO4"/>
    <mergeCell ref="AK1:AM1"/>
    <mergeCell ref="AK2:AM2"/>
    <mergeCell ref="AK3:AM3"/>
    <mergeCell ref="AK4:AM4"/>
    <mergeCell ref="AK7:AK8"/>
    <mergeCell ref="A68:A69"/>
    <mergeCell ref="AF7:AF8"/>
    <mergeCell ref="B68:B69"/>
    <mergeCell ref="C68:C69"/>
    <mergeCell ref="D68:D69"/>
    <mergeCell ref="E68:E69"/>
    <mergeCell ref="F68:F69"/>
    <mergeCell ref="G68:G69"/>
    <mergeCell ref="P7:P8"/>
    <mergeCell ref="Q7:Q8"/>
    <mergeCell ref="L7:L8"/>
    <mergeCell ref="S7:S8"/>
    <mergeCell ref="M7:M8"/>
    <mergeCell ref="R7:R8"/>
    <mergeCell ref="AI7:AI8"/>
    <mergeCell ref="A1:C4"/>
    <mergeCell ref="F7:F8"/>
    <mergeCell ref="H7:H8"/>
    <mergeCell ref="G7:G8"/>
    <mergeCell ref="I7:I8"/>
    <mergeCell ref="A6:H6"/>
    <mergeCell ref="I6:U6"/>
    <mergeCell ref="N7:N8"/>
    <mergeCell ref="A7:A8"/>
    <mergeCell ref="D7:D8"/>
    <mergeCell ref="E7:E8"/>
    <mergeCell ref="B7:B8"/>
    <mergeCell ref="C7:C8"/>
    <mergeCell ref="D1:AJ4"/>
    <mergeCell ref="AJ7:AJ8"/>
    <mergeCell ref="J7:K7"/>
    <mergeCell ref="AL6:AO6"/>
    <mergeCell ref="AM7:AM8"/>
    <mergeCell ref="AN7:AN8"/>
    <mergeCell ref="AO7:AO8"/>
    <mergeCell ref="Y7:Y8"/>
    <mergeCell ref="AL7:AL8"/>
    <mergeCell ref="V6:AA6"/>
    <mergeCell ref="Z7:Z8"/>
    <mergeCell ref="AB7:AB8"/>
    <mergeCell ref="AD7:AD8"/>
    <mergeCell ref="AC7:AC8"/>
    <mergeCell ref="AB6:AK6"/>
    <mergeCell ref="W7:W8"/>
    <mergeCell ref="AE7:AE8"/>
    <mergeCell ref="AG7:AG9"/>
    <mergeCell ref="AH7:AH9"/>
    <mergeCell ref="O94:O95"/>
    <mergeCell ref="X7:X8"/>
    <mergeCell ref="T7:T8"/>
    <mergeCell ref="V7:V8"/>
    <mergeCell ref="AA7:AA8"/>
    <mergeCell ref="U7:U8"/>
    <mergeCell ref="O7:O8"/>
    <mergeCell ref="A94:A95"/>
    <mergeCell ref="P94:P95"/>
    <mergeCell ref="Q94:Q95"/>
    <mergeCell ref="N94:N95"/>
    <mergeCell ref="H94:H95"/>
    <mergeCell ref="B94:B95"/>
    <mergeCell ref="C94:C95"/>
    <mergeCell ref="J94:J95"/>
    <mergeCell ref="K94:K95"/>
    <mergeCell ref="L94:L95"/>
    <mergeCell ref="M94:M95"/>
    <mergeCell ref="D94:D95"/>
    <mergeCell ref="E94:E95"/>
    <mergeCell ref="F94:F95"/>
    <mergeCell ref="G94:G95"/>
    <mergeCell ref="I94:I95"/>
  </mergeCells>
  <conditionalFormatting sqref="Y60:Z60 Z37 Y10:Z35">
    <cfRule type="containsText" dxfId="1063" priority="2055" operator="containsText" text="TERMINADA EXTEMPORÁNEA">
      <formula>NOT(ISERROR(SEARCH("TERMINADA EXTEMPORÁNEA",Y10)))</formula>
    </cfRule>
    <cfRule type="containsText" dxfId="1062" priority="2056" operator="containsText" text="TERMINADA">
      <formula>NOT(ISERROR(SEARCH("TERMINADA",Y10)))</formula>
    </cfRule>
    <cfRule type="containsText" dxfId="1061" priority="2057" operator="containsText" text="EN PROCESO">
      <formula>NOT(ISERROR(SEARCH("EN PROCESO",Y10)))</formula>
    </cfRule>
    <cfRule type="containsText" dxfId="1060" priority="2058" operator="containsText" text="INCUMPLIDA">
      <formula>NOT(ISERROR(SEARCH("INCUMPLIDA",Y10)))</formula>
    </cfRule>
    <cfRule type="containsText" dxfId="1059" priority="2059" operator="containsText" text="SIN INICIAR">
      <formula>NOT(ISERROR(SEARCH("SIN INICIAR",Y10)))</formula>
    </cfRule>
  </conditionalFormatting>
  <conditionalFormatting sqref="Z60 Z10:Z35 Z37">
    <cfRule type="containsText" dxfId="1058" priority="2054" operator="containsText" text="ABIERTA">
      <formula>NOT(ISERROR(SEARCH("ABIERTA",Z10)))</formula>
    </cfRule>
  </conditionalFormatting>
  <conditionalFormatting sqref="AN10:AN14 AN30:AN34 AN36:AN51 AN156:AN1048576 AN96:AN99 AN54:AN70 AN72:AN86 AN107:AN108 AN110:AN113 AN115:AN134 AN16:AN28 AN103:AN104 AN88:AN94">
    <cfRule type="containsText" dxfId="1057" priority="1559" operator="containsText" text="CERRADA">
      <formula>NOT(ISERROR(SEARCH("CERRADA",AN10)))</formula>
    </cfRule>
    <cfRule type="containsText" dxfId="1056" priority="1560" operator="containsText" text="ABIERTA">
      <formula>NOT(ISERROR(SEARCH("ABIERTA",AN10)))</formula>
    </cfRule>
  </conditionalFormatting>
  <conditionalFormatting sqref="AL10:AL100 AL103:AL134">
    <cfRule type="containsText" dxfId="1055" priority="1557" operator="containsText" text="CUMPLIDA">
      <formula>NOT(ISERROR(SEARCH("CUMPLIDA",AL10)))</formula>
    </cfRule>
    <cfRule type="containsText" dxfId="1054" priority="1558" operator="containsText" text="PENDIENTE">
      <formula>NOT(ISERROR(SEARCH("PENDIENTE",AL10)))</formula>
    </cfRule>
  </conditionalFormatting>
  <conditionalFormatting sqref="Y65:Z65">
    <cfRule type="containsText" dxfId="1053" priority="803" operator="containsText" text="TERMINADA EXTEMPORÁNEA">
      <formula>NOT(ISERROR(SEARCH("TERMINADA EXTEMPORÁNEA",Y65)))</formula>
    </cfRule>
    <cfRule type="containsText" dxfId="1052" priority="804" operator="containsText" text="TERMINADA">
      <formula>NOT(ISERROR(SEARCH("TERMINADA",Y65)))</formula>
    </cfRule>
    <cfRule type="containsText" dxfId="1051" priority="805" operator="containsText" text="EN PROCESO">
      <formula>NOT(ISERROR(SEARCH("EN PROCESO",Y65)))</formula>
    </cfRule>
    <cfRule type="containsText" dxfId="1050" priority="806" operator="containsText" text="INCUMPLIDA">
      <formula>NOT(ISERROR(SEARCH("INCUMPLIDA",Y65)))</formula>
    </cfRule>
    <cfRule type="containsText" dxfId="1049" priority="807" operator="containsText" text="SIN INICIAR">
      <formula>NOT(ISERROR(SEARCH("SIN INICIAR",Y65)))</formula>
    </cfRule>
  </conditionalFormatting>
  <conditionalFormatting sqref="Z65">
    <cfRule type="containsText" dxfId="1048" priority="802" operator="containsText" text="ABIERTA">
      <formula>NOT(ISERROR(SEARCH("ABIERTA",Z65)))</formula>
    </cfRule>
  </conditionalFormatting>
  <conditionalFormatting sqref="AI10:AI99 AI103:AI134">
    <cfRule type="containsText" dxfId="1047" priority="1474" operator="containsText" text="TERMINADA EXTEMPORÁNEA">
      <formula>NOT(ISERROR(SEARCH("TERMINADA EXTEMPORÁNEA",AI10)))</formula>
    </cfRule>
    <cfRule type="containsText" dxfId="1046" priority="1475" operator="containsText" text="TERMINADA">
      <formula>NOT(ISERROR(SEARCH("TERMINADA",AI10)))</formula>
    </cfRule>
    <cfRule type="containsText" dxfId="1045" priority="1476" operator="containsText" text="EN PROCESO">
      <formula>NOT(ISERROR(SEARCH("EN PROCESO",AI10)))</formula>
    </cfRule>
    <cfRule type="containsText" dxfId="1044" priority="1477" operator="containsText" text="INCUMPLIDA">
      <formula>NOT(ISERROR(SEARCH("INCUMPLIDA",AI10)))</formula>
    </cfRule>
    <cfRule type="containsText" dxfId="1043" priority="1478" operator="containsText" text="SIN INICIAR">
      <formula>NOT(ISERROR(SEARCH("SIN INICIAR",AI10)))</formula>
    </cfRule>
  </conditionalFormatting>
  <conditionalFormatting sqref="Y36">
    <cfRule type="containsText" dxfId="1042" priority="1311" operator="containsText" text="TERMINADA EXTEMPORÁNEA">
      <formula>NOT(ISERROR(SEARCH("TERMINADA EXTEMPORÁNEA",Y36)))</formula>
    </cfRule>
    <cfRule type="containsText" dxfId="1041" priority="1312" operator="containsText" text="TERMINADA">
      <formula>NOT(ISERROR(SEARCH("TERMINADA",Y36)))</formula>
    </cfRule>
    <cfRule type="containsText" dxfId="1040" priority="1313" operator="containsText" text="EN PROCESO">
      <formula>NOT(ISERROR(SEARCH("EN PROCESO",Y36)))</formula>
    </cfRule>
    <cfRule type="containsText" dxfId="1039" priority="1314" operator="containsText" text="INCUMPLIDA">
      <formula>NOT(ISERROR(SEARCH("INCUMPLIDA",Y36)))</formula>
    </cfRule>
    <cfRule type="containsText" dxfId="1038" priority="1315" operator="containsText" text="SIN INICIAR">
      <formula>NOT(ISERROR(SEARCH("SIN INICIAR",Y36)))</formula>
    </cfRule>
  </conditionalFormatting>
  <conditionalFormatting sqref="Y37">
    <cfRule type="containsText" dxfId="1037" priority="1306" operator="containsText" text="TERMINADA EXTEMPORÁNEA">
      <formula>NOT(ISERROR(SEARCH("TERMINADA EXTEMPORÁNEA",Y37)))</formula>
    </cfRule>
    <cfRule type="containsText" dxfId="1036" priority="1307" operator="containsText" text="TERMINADA">
      <formula>NOT(ISERROR(SEARCH("TERMINADA",Y37)))</formula>
    </cfRule>
    <cfRule type="containsText" dxfId="1035" priority="1308" operator="containsText" text="EN PROCESO">
      <formula>NOT(ISERROR(SEARCH("EN PROCESO",Y37)))</formula>
    </cfRule>
    <cfRule type="containsText" dxfId="1034" priority="1309" operator="containsText" text="INCUMPLIDA">
      <formula>NOT(ISERROR(SEARCH("INCUMPLIDA",Y37)))</formula>
    </cfRule>
    <cfRule type="containsText" dxfId="1033" priority="1310" operator="containsText" text="SIN INICIAR">
      <formula>NOT(ISERROR(SEARCH("SIN INICIAR",Y37)))</formula>
    </cfRule>
  </conditionalFormatting>
  <conditionalFormatting sqref="Z38">
    <cfRule type="containsText" dxfId="1032" priority="1290" operator="containsText" text="TERMINADA EXTEMPORÁNEA">
      <formula>NOT(ISERROR(SEARCH("TERMINADA EXTEMPORÁNEA",Z38)))</formula>
    </cfRule>
    <cfRule type="containsText" dxfId="1031" priority="1291" operator="containsText" text="TERMINADA">
      <formula>NOT(ISERROR(SEARCH("TERMINADA",Z38)))</formula>
    </cfRule>
    <cfRule type="containsText" dxfId="1030" priority="1292" operator="containsText" text="EN PROCESO">
      <formula>NOT(ISERROR(SEARCH("EN PROCESO",Z38)))</formula>
    </cfRule>
    <cfRule type="containsText" dxfId="1029" priority="1293" operator="containsText" text="INCUMPLIDA">
      <formula>NOT(ISERROR(SEARCH("INCUMPLIDA",Z38)))</formula>
    </cfRule>
    <cfRule type="containsText" dxfId="1028" priority="1294" operator="containsText" text="SIN INICIAR">
      <formula>NOT(ISERROR(SEARCH("SIN INICIAR",Z38)))</formula>
    </cfRule>
  </conditionalFormatting>
  <conditionalFormatting sqref="Z38">
    <cfRule type="containsText" dxfId="1027" priority="1289" operator="containsText" text="ABIERTA">
      <formula>NOT(ISERROR(SEARCH("ABIERTA",Z38)))</formula>
    </cfRule>
  </conditionalFormatting>
  <conditionalFormatting sqref="Y38">
    <cfRule type="containsText" dxfId="1026" priority="1284" operator="containsText" text="TERMINADA EXTEMPORÁNEA">
      <formula>NOT(ISERROR(SEARCH("TERMINADA EXTEMPORÁNEA",Y38)))</formula>
    </cfRule>
    <cfRule type="containsText" dxfId="1025" priority="1285" operator="containsText" text="TERMINADA">
      <formula>NOT(ISERROR(SEARCH("TERMINADA",Y38)))</formula>
    </cfRule>
    <cfRule type="containsText" dxfId="1024" priority="1286" operator="containsText" text="EN PROCESO">
      <formula>NOT(ISERROR(SEARCH("EN PROCESO",Y38)))</formula>
    </cfRule>
    <cfRule type="containsText" dxfId="1023" priority="1287" operator="containsText" text="INCUMPLIDA">
      <formula>NOT(ISERROR(SEARCH("INCUMPLIDA",Y38)))</formula>
    </cfRule>
    <cfRule type="containsText" dxfId="1022" priority="1288" operator="containsText" text="SIN INICIAR">
      <formula>NOT(ISERROR(SEARCH("SIN INICIAR",Y38)))</formula>
    </cfRule>
  </conditionalFormatting>
  <conditionalFormatting sqref="Z39">
    <cfRule type="containsText" dxfId="1021" priority="1279" operator="containsText" text="TERMINADA EXTEMPORÁNEA">
      <formula>NOT(ISERROR(SEARCH("TERMINADA EXTEMPORÁNEA",Z39)))</formula>
    </cfRule>
    <cfRule type="containsText" dxfId="1020" priority="1280" operator="containsText" text="TERMINADA">
      <formula>NOT(ISERROR(SEARCH("TERMINADA",Z39)))</formula>
    </cfRule>
    <cfRule type="containsText" dxfId="1019" priority="1281" operator="containsText" text="EN PROCESO">
      <formula>NOT(ISERROR(SEARCH("EN PROCESO",Z39)))</formula>
    </cfRule>
    <cfRule type="containsText" dxfId="1018" priority="1282" operator="containsText" text="INCUMPLIDA">
      <formula>NOT(ISERROR(SEARCH("INCUMPLIDA",Z39)))</formula>
    </cfRule>
    <cfRule type="containsText" dxfId="1017" priority="1283" operator="containsText" text="SIN INICIAR">
      <formula>NOT(ISERROR(SEARCH("SIN INICIAR",Z39)))</formula>
    </cfRule>
  </conditionalFormatting>
  <conditionalFormatting sqref="Z39">
    <cfRule type="containsText" dxfId="1016" priority="1278" operator="containsText" text="ABIERTA">
      <formula>NOT(ISERROR(SEARCH("ABIERTA",Z39)))</formula>
    </cfRule>
  </conditionalFormatting>
  <conditionalFormatting sqref="Y39">
    <cfRule type="containsText" dxfId="1015" priority="1273" operator="containsText" text="TERMINADA EXTEMPORÁNEA">
      <formula>NOT(ISERROR(SEARCH("TERMINADA EXTEMPORÁNEA",Y39)))</formula>
    </cfRule>
    <cfRule type="containsText" dxfId="1014" priority="1274" operator="containsText" text="TERMINADA">
      <formula>NOT(ISERROR(SEARCH("TERMINADA",Y39)))</formula>
    </cfRule>
    <cfRule type="containsText" dxfId="1013" priority="1275" operator="containsText" text="EN PROCESO">
      <formula>NOT(ISERROR(SEARCH("EN PROCESO",Y39)))</formula>
    </cfRule>
    <cfRule type="containsText" dxfId="1012" priority="1276" operator="containsText" text="INCUMPLIDA">
      <formula>NOT(ISERROR(SEARCH("INCUMPLIDA",Y39)))</formula>
    </cfRule>
    <cfRule type="containsText" dxfId="1011" priority="1277" operator="containsText" text="SIN INICIAR">
      <formula>NOT(ISERROR(SEARCH("SIN INICIAR",Y39)))</formula>
    </cfRule>
  </conditionalFormatting>
  <conditionalFormatting sqref="Z40">
    <cfRule type="containsText" dxfId="1010" priority="1268" operator="containsText" text="TERMINADA EXTEMPORÁNEA">
      <formula>NOT(ISERROR(SEARCH("TERMINADA EXTEMPORÁNEA",Z40)))</formula>
    </cfRule>
    <cfRule type="containsText" dxfId="1009" priority="1269" operator="containsText" text="TERMINADA">
      <formula>NOT(ISERROR(SEARCH("TERMINADA",Z40)))</formula>
    </cfRule>
    <cfRule type="containsText" dxfId="1008" priority="1270" operator="containsText" text="EN PROCESO">
      <formula>NOT(ISERROR(SEARCH("EN PROCESO",Z40)))</formula>
    </cfRule>
    <cfRule type="containsText" dxfId="1007" priority="1271" operator="containsText" text="INCUMPLIDA">
      <formula>NOT(ISERROR(SEARCH("INCUMPLIDA",Z40)))</formula>
    </cfRule>
    <cfRule type="containsText" dxfId="1006" priority="1272" operator="containsText" text="SIN INICIAR">
      <formula>NOT(ISERROR(SEARCH("SIN INICIAR",Z40)))</formula>
    </cfRule>
  </conditionalFormatting>
  <conditionalFormatting sqref="Z40">
    <cfRule type="containsText" dxfId="1005" priority="1267" operator="containsText" text="ABIERTA">
      <formula>NOT(ISERROR(SEARCH("ABIERTA",Z40)))</formula>
    </cfRule>
  </conditionalFormatting>
  <conditionalFormatting sqref="Y40">
    <cfRule type="containsText" dxfId="1004" priority="1262" operator="containsText" text="TERMINADA EXTEMPORÁNEA">
      <formula>NOT(ISERROR(SEARCH("TERMINADA EXTEMPORÁNEA",Y40)))</formula>
    </cfRule>
    <cfRule type="containsText" dxfId="1003" priority="1263" operator="containsText" text="TERMINADA">
      <formula>NOT(ISERROR(SEARCH("TERMINADA",Y40)))</formula>
    </cfRule>
    <cfRule type="containsText" dxfId="1002" priority="1264" operator="containsText" text="EN PROCESO">
      <formula>NOT(ISERROR(SEARCH("EN PROCESO",Y40)))</formula>
    </cfRule>
    <cfRule type="containsText" dxfId="1001" priority="1265" operator="containsText" text="INCUMPLIDA">
      <formula>NOT(ISERROR(SEARCH("INCUMPLIDA",Y40)))</formula>
    </cfRule>
    <cfRule type="containsText" dxfId="1000" priority="1266" operator="containsText" text="SIN INICIAR">
      <formula>NOT(ISERROR(SEARCH("SIN INICIAR",Y40)))</formula>
    </cfRule>
  </conditionalFormatting>
  <conditionalFormatting sqref="Z41">
    <cfRule type="containsText" dxfId="999" priority="1246" operator="containsText" text="TERMINADA EXTEMPORÁNEA">
      <formula>NOT(ISERROR(SEARCH("TERMINADA EXTEMPORÁNEA",Z41)))</formula>
    </cfRule>
    <cfRule type="containsText" dxfId="998" priority="1247" operator="containsText" text="TERMINADA">
      <formula>NOT(ISERROR(SEARCH("TERMINADA",Z41)))</formula>
    </cfRule>
    <cfRule type="containsText" dxfId="997" priority="1248" operator="containsText" text="EN PROCESO">
      <formula>NOT(ISERROR(SEARCH("EN PROCESO",Z41)))</formula>
    </cfRule>
    <cfRule type="containsText" dxfId="996" priority="1249" operator="containsText" text="INCUMPLIDA">
      <formula>NOT(ISERROR(SEARCH("INCUMPLIDA",Z41)))</formula>
    </cfRule>
    <cfRule type="containsText" dxfId="995" priority="1250" operator="containsText" text="SIN INICIAR">
      <formula>NOT(ISERROR(SEARCH("SIN INICIAR",Z41)))</formula>
    </cfRule>
  </conditionalFormatting>
  <conditionalFormatting sqref="Z41">
    <cfRule type="containsText" dxfId="994" priority="1245" operator="containsText" text="ABIERTA">
      <formula>NOT(ISERROR(SEARCH("ABIERTA",Z41)))</formula>
    </cfRule>
  </conditionalFormatting>
  <conditionalFormatting sqref="Y41">
    <cfRule type="containsText" dxfId="993" priority="1240" operator="containsText" text="TERMINADA EXTEMPORÁNEA">
      <formula>NOT(ISERROR(SEARCH("TERMINADA EXTEMPORÁNEA",Y41)))</formula>
    </cfRule>
    <cfRule type="containsText" dxfId="992" priority="1241" operator="containsText" text="TERMINADA">
      <formula>NOT(ISERROR(SEARCH("TERMINADA",Y41)))</formula>
    </cfRule>
    <cfRule type="containsText" dxfId="991" priority="1242" operator="containsText" text="EN PROCESO">
      <formula>NOT(ISERROR(SEARCH("EN PROCESO",Y41)))</formula>
    </cfRule>
    <cfRule type="containsText" dxfId="990" priority="1243" operator="containsText" text="INCUMPLIDA">
      <formula>NOT(ISERROR(SEARCH("INCUMPLIDA",Y41)))</formula>
    </cfRule>
    <cfRule type="containsText" dxfId="989" priority="1244" operator="containsText" text="SIN INICIAR">
      <formula>NOT(ISERROR(SEARCH("SIN INICIAR",Y41)))</formula>
    </cfRule>
  </conditionalFormatting>
  <conditionalFormatting sqref="Y42">
    <cfRule type="containsText" dxfId="988" priority="1229" operator="containsText" text="TERMINADA EXTEMPORÁNEA">
      <formula>NOT(ISERROR(SEARCH("TERMINADA EXTEMPORÁNEA",Y42)))</formula>
    </cfRule>
    <cfRule type="containsText" dxfId="987" priority="1230" operator="containsText" text="TERMINADA">
      <formula>NOT(ISERROR(SEARCH("TERMINADA",Y42)))</formula>
    </cfRule>
    <cfRule type="containsText" dxfId="986" priority="1231" operator="containsText" text="EN PROCESO">
      <formula>NOT(ISERROR(SEARCH("EN PROCESO",Y42)))</formula>
    </cfRule>
    <cfRule type="containsText" dxfId="985" priority="1232" operator="containsText" text="INCUMPLIDA">
      <formula>NOT(ISERROR(SEARCH("INCUMPLIDA",Y42)))</formula>
    </cfRule>
    <cfRule type="containsText" dxfId="984" priority="1233" operator="containsText" text="SIN INICIAR">
      <formula>NOT(ISERROR(SEARCH("SIN INICIAR",Y42)))</formula>
    </cfRule>
  </conditionalFormatting>
  <conditionalFormatting sqref="Z43">
    <cfRule type="containsText" dxfId="983" priority="1213" operator="containsText" text="TERMINADA EXTEMPORÁNEA">
      <formula>NOT(ISERROR(SEARCH("TERMINADA EXTEMPORÁNEA",Z43)))</formula>
    </cfRule>
    <cfRule type="containsText" dxfId="982" priority="1214" operator="containsText" text="TERMINADA">
      <formula>NOT(ISERROR(SEARCH("TERMINADA",Z43)))</formula>
    </cfRule>
    <cfRule type="containsText" dxfId="981" priority="1215" operator="containsText" text="EN PROCESO">
      <formula>NOT(ISERROR(SEARCH("EN PROCESO",Z43)))</formula>
    </cfRule>
    <cfRule type="containsText" dxfId="980" priority="1216" operator="containsText" text="INCUMPLIDA">
      <formula>NOT(ISERROR(SEARCH("INCUMPLIDA",Z43)))</formula>
    </cfRule>
    <cfRule type="containsText" dxfId="979" priority="1217" operator="containsText" text="SIN INICIAR">
      <formula>NOT(ISERROR(SEARCH("SIN INICIAR",Z43)))</formula>
    </cfRule>
  </conditionalFormatting>
  <conditionalFormatting sqref="Z43">
    <cfRule type="containsText" dxfId="978" priority="1212" operator="containsText" text="ABIERTA">
      <formula>NOT(ISERROR(SEARCH("ABIERTA",Z43)))</formula>
    </cfRule>
  </conditionalFormatting>
  <conditionalFormatting sqref="Y43">
    <cfRule type="containsText" dxfId="977" priority="1207" operator="containsText" text="TERMINADA EXTEMPORÁNEA">
      <formula>NOT(ISERROR(SEARCH("TERMINADA EXTEMPORÁNEA",Y43)))</formula>
    </cfRule>
    <cfRule type="containsText" dxfId="976" priority="1208" operator="containsText" text="TERMINADA">
      <formula>NOT(ISERROR(SEARCH("TERMINADA",Y43)))</formula>
    </cfRule>
    <cfRule type="containsText" dxfId="975" priority="1209" operator="containsText" text="EN PROCESO">
      <formula>NOT(ISERROR(SEARCH("EN PROCESO",Y43)))</formula>
    </cfRule>
    <cfRule type="containsText" dxfId="974" priority="1210" operator="containsText" text="INCUMPLIDA">
      <formula>NOT(ISERROR(SEARCH("INCUMPLIDA",Y43)))</formula>
    </cfRule>
    <cfRule type="containsText" dxfId="973" priority="1211" operator="containsText" text="SIN INICIAR">
      <formula>NOT(ISERROR(SEARCH("SIN INICIAR",Y43)))</formula>
    </cfRule>
  </conditionalFormatting>
  <conditionalFormatting sqref="Z44">
    <cfRule type="containsText" dxfId="972" priority="1158" operator="containsText" text="TERMINADA EXTEMPORÁNEA">
      <formula>NOT(ISERROR(SEARCH("TERMINADA EXTEMPORÁNEA",Z44)))</formula>
    </cfRule>
    <cfRule type="containsText" dxfId="971" priority="1159" operator="containsText" text="TERMINADA">
      <formula>NOT(ISERROR(SEARCH("TERMINADA",Z44)))</formula>
    </cfRule>
    <cfRule type="containsText" dxfId="970" priority="1160" operator="containsText" text="EN PROCESO">
      <formula>NOT(ISERROR(SEARCH("EN PROCESO",Z44)))</formula>
    </cfRule>
    <cfRule type="containsText" dxfId="969" priority="1161" operator="containsText" text="INCUMPLIDA">
      <formula>NOT(ISERROR(SEARCH("INCUMPLIDA",Z44)))</formula>
    </cfRule>
    <cfRule type="containsText" dxfId="968" priority="1162" operator="containsText" text="SIN INICIAR">
      <formula>NOT(ISERROR(SEARCH("SIN INICIAR",Z44)))</formula>
    </cfRule>
  </conditionalFormatting>
  <conditionalFormatting sqref="Z44">
    <cfRule type="containsText" dxfId="967" priority="1157" operator="containsText" text="ABIERTA">
      <formula>NOT(ISERROR(SEARCH("ABIERTA",Z44)))</formula>
    </cfRule>
  </conditionalFormatting>
  <conditionalFormatting sqref="Y44">
    <cfRule type="containsText" dxfId="966" priority="1152" operator="containsText" text="TERMINADA EXTEMPORÁNEA">
      <formula>NOT(ISERROR(SEARCH("TERMINADA EXTEMPORÁNEA",Y44)))</formula>
    </cfRule>
    <cfRule type="containsText" dxfId="965" priority="1153" operator="containsText" text="TERMINADA">
      <formula>NOT(ISERROR(SEARCH("TERMINADA",Y44)))</formula>
    </cfRule>
    <cfRule type="containsText" dxfId="964" priority="1154" operator="containsText" text="EN PROCESO">
      <formula>NOT(ISERROR(SEARCH("EN PROCESO",Y44)))</formula>
    </cfRule>
    <cfRule type="containsText" dxfId="963" priority="1155" operator="containsText" text="INCUMPLIDA">
      <formula>NOT(ISERROR(SEARCH("INCUMPLIDA",Y44)))</formula>
    </cfRule>
    <cfRule type="containsText" dxfId="962" priority="1156" operator="containsText" text="SIN INICIAR">
      <formula>NOT(ISERROR(SEARCH("SIN INICIAR",Y44)))</formula>
    </cfRule>
  </conditionalFormatting>
  <conditionalFormatting sqref="Z45">
    <cfRule type="containsText" dxfId="961" priority="1103" operator="containsText" text="TERMINADA EXTEMPORÁNEA">
      <formula>NOT(ISERROR(SEARCH("TERMINADA EXTEMPORÁNEA",Z45)))</formula>
    </cfRule>
    <cfRule type="containsText" dxfId="960" priority="1104" operator="containsText" text="TERMINADA">
      <formula>NOT(ISERROR(SEARCH("TERMINADA",Z45)))</formula>
    </cfRule>
    <cfRule type="containsText" dxfId="959" priority="1105" operator="containsText" text="EN PROCESO">
      <formula>NOT(ISERROR(SEARCH("EN PROCESO",Z45)))</formula>
    </cfRule>
    <cfRule type="containsText" dxfId="958" priority="1106" operator="containsText" text="INCUMPLIDA">
      <formula>NOT(ISERROR(SEARCH("INCUMPLIDA",Z45)))</formula>
    </cfRule>
    <cfRule type="containsText" dxfId="957" priority="1107" operator="containsText" text="SIN INICIAR">
      <formula>NOT(ISERROR(SEARCH("SIN INICIAR",Z45)))</formula>
    </cfRule>
  </conditionalFormatting>
  <conditionalFormatting sqref="Z45">
    <cfRule type="containsText" dxfId="956" priority="1102" operator="containsText" text="ABIERTA">
      <formula>NOT(ISERROR(SEARCH("ABIERTA",Z45)))</formula>
    </cfRule>
  </conditionalFormatting>
  <conditionalFormatting sqref="Y45">
    <cfRule type="containsText" dxfId="955" priority="1097" operator="containsText" text="TERMINADA EXTEMPORÁNEA">
      <formula>NOT(ISERROR(SEARCH("TERMINADA EXTEMPORÁNEA",Y45)))</formula>
    </cfRule>
    <cfRule type="containsText" dxfId="954" priority="1098" operator="containsText" text="TERMINADA">
      <formula>NOT(ISERROR(SEARCH("TERMINADA",Y45)))</formula>
    </cfRule>
    <cfRule type="containsText" dxfId="953" priority="1099" operator="containsText" text="EN PROCESO">
      <formula>NOT(ISERROR(SEARCH("EN PROCESO",Y45)))</formula>
    </cfRule>
    <cfRule type="containsText" dxfId="952" priority="1100" operator="containsText" text="INCUMPLIDA">
      <formula>NOT(ISERROR(SEARCH("INCUMPLIDA",Y45)))</formula>
    </cfRule>
    <cfRule type="containsText" dxfId="951" priority="1101" operator="containsText" text="SIN INICIAR">
      <formula>NOT(ISERROR(SEARCH("SIN INICIAR",Y45)))</formula>
    </cfRule>
  </conditionalFormatting>
  <conditionalFormatting sqref="Z46">
    <cfRule type="containsText" dxfId="950" priority="1092" operator="containsText" text="TERMINADA EXTEMPORÁNEA">
      <formula>NOT(ISERROR(SEARCH("TERMINADA EXTEMPORÁNEA",Z46)))</formula>
    </cfRule>
    <cfRule type="containsText" dxfId="949" priority="1093" operator="containsText" text="TERMINADA">
      <formula>NOT(ISERROR(SEARCH("TERMINADA",Z46)))</formula>
    </cfRule>
    <cfRule type="containsText" dxfId="948" priority="1094" operator="containsText" text="EN PROCESO">
      <formula>NOT(ISERROR(SEARCH("EN PROCESO",Z46)))</formula>
    </cfRule>
    <cfRule type="containsText" dxfId="947" priority="1095" operator="containsText" text="INCUMPLIDA">
      <formula>NOT(ISERROR(SEARCH("INCUMPLIDA",Z46)))</formula>
    </cfRule>
    <cfRule type="containsText" dxfId="946" priority="1096" operator="containsText" text="SIN INICIAR">
      <formula>NOT(ISERROR(SEARCH("SIN INICIAR",Z46)))</formula>
    </cfRule>
  </conditionalFormatting>
  <conditionalFormatting sqref="Z46">
    <cfRule type="containsText" dxfId="945" priority="1091" operator="containsText" text="ABIERTA">
      <formula>NOT(ISERROR(SEARCH("ABIERTA",Z46)))</formula>
    </cfRule>
  </conditionalFormatting>
  <conditionalFormatting sqref="Y46">
    <cfRule type="containsText" dxfId="944" priority="1086" operator="containsText" text="TERMINADA EXTEMPORÁNEA">
      <formula>NOT(ISERROR(SEARCH("TERMINADA EXTEMPORÁNEA",Y46)))</formula>
    </cfRule>
    <cfRule type="containsText" dxfId="943" priority="1087" operator="containsText" text="TERMINADA">
      <formula>NOT(ISERROR(SEARCH("TERMINADA",Y46)))</formula>
    </cfRule>
    <cfRule type="containsText" dxfId="942" priority="1088" operator="containsText" text="EN PROCESO">
      <formula>NOT(ISERROR(SEARCH("EN PROCESO",Y46)))</formula>
    </cfRule>
    <cfRule type="containsText" dxfId="941" priority="1089" operator="containsText" text="INCUMPLIDA">
      <formula>NOT(ISERROR(SEARCH("INCUMPLIDA",Y46)))</formula>
    </cfRule>
    <cfRule type="containsText" dxfId="940" priority="1090" operator="containsText" text="SIN INICIAR">
      <formula>NOT(ISERROR(SEARCH("SIN INICIAR",Y46)))</formula>
    </cfRule>
  </conditionalFormatting>
  <conditionalFormatting sqref="Z47">
    <cfRule type="containsText" dxfId="939" priority="1081" operator="containsText" text="TERMINADA EXTEMPORÁNEA">
      <formula>NOT(ISERROR(SEARCH("TERMINADA EXTEMPORÁNEA",Z47)))</formula>
    </cfRule>
    <cfRule type="containsText" dxfId="938" priority="1082" operator="containsText" text="TERMINADA">
      <formula>NOT(ISERROR(SEARCH("TERMINADA",Z47)))</formula>
    </cfRule>
    <cfRule type="containsText" dxfId="937" priority="1083" operator="containsText" text="EN PROCESO">
      <formula>NOT(ISERROR(SEARCH("EN PROCESO",Z47)))</formula>
    </cfRule>
    <cfRule type="containsText" dxfId="936" priority="1084" operator="containsText" text="INCUMPLIDA">
      <formula>NOT(ISERROR(SEARCH("INCUMPLIDA",Z47)))</formula>
    </cfRule>
    <cfRule type="containsText" dxfId="935" priority="1085" operator="containsText" text="SIN INICIAR">
      <formula>NOT(ISERROR(SEARCH("SIN INICIAR",Z47)))</formula>
    </cfRule>
  </conditionalFormatting>
  <conditionalFormatting sqref="Z47">
    <cfRule type="containsText" dxfId="934" priority="1080" operator="containsText" text="ABIERTA">
      <formula>NOT(ISERROR(SEARCH("ABIERTA",Z47)))</formula>
    </cfRule>
  </conditionalFormatting>
  <conditionalFormatting sqref="Y47">
    <cfRule type="containsText" dxfId="933" priority="1075" operator="containsText" text="TERMINADA EXTEMPORÁNEA">
      <formula>NOT(ISERROR(SEARCH("TERMINADA EXTEMPORÁNEA",Y47)))</formula>
    </cfRule>
    <cfRule type="containsText" dxfId="932" priority="1076" operator="containsText" text="TERMINADA">
      <formula>NOT(ISERROR(SEARCH("TERMINADA",Y47)))</formula>
    </cfRule>
    <cfRule type="containsText" dxfId="931" priority="1077" operator="containsText" text="EN PROCESO">
      <formula>NOT(ISERROR(SEARCH("EN PROCESO",Y47)))</formula>
    </cfRule>
    <cfRule type="containsText" dxfId="930" priority="1078" operator="containsText" text="INCUMPLIDA">
      <formula>NOT(ISERROR(SEARCH("INCUMPLIDA",Y47)))</formula>
    </cfRule>
    <cfRule type="containsText" dxfId="929" priority="1079" operator="containsText" text="SIN INICIAR">
      <formula>NOT(ISERROR(SEARCH("SIN INICIAR",Y47)))</formula>
    </cfRule>
  </conditionalFormatting>
  <conditionalFormatting sqref="Z48">
    <cfRule type="containsText" dxfId="928" priority="1059" operator="containsText" text="TERMINADA EXTEMPORÁNEA">
      <formula>NOT(ISERROR(SEARCH("TERMINADA EXTEMPORÁNEA",Z48)))</formula>
    </cfRule>
    <cfRule type="containsText" dxfId="927" priority="1060" operator="containsText" text="TERMINADA">
      <formula>NOT(ISERROR(SEARCH("TERMINADA",Z48)))</formula>
    </cfRule>
    <cfRule type="containsText" dxfId="926" priority="1061" operator="containsText" text="EN PROCESO">
      <formula>NOT(ISERROR(SEARCH("EN PROCESO",Z48)))</formula>
    </cfRule>
    <cfRule type="containsText" dxfId="925" priority="1062" operator="containsText" text="INCUMPLIDA">
      <formula>NOT(ISERROR(SEARCH("INCUMPLIDA",Z48)))</formula>
    </cfRule>
    <cfRule type="containsText" dxfId="924" priority="1063" operator="containsText" text="SIN INICIAR">
      <formula>NOT(ISERROR(SEARCH("SIN INICIAR",Z48)))</formula>
    </cfRule>
  </conditionalFormatting>
  <conditionalFormatting sqref="Z48">
    <cfRule type="containsText" dxfId="923" priority="1058" operator="containsText" text="ABIERTA">
      <formula>NOT(ISERROR(SEARCH("ABIERTA",Z48)))</formula>
    </cfRule>
  </conditionalFormatting>
  <conditionalFormatting sqref="Y48">
    <cfRule type="containsText" dxfId="922" priority="1053" operator="containsText" text="TERMINADA EXTEMPORÁNEA">
      <formula>NOT(ISERROR(SEARCH("TERMINADA EXTEMPORÁNEA",Y48)))</formula>
    </cfRule>
    <cfRule type="containsText" dxfId="921" priority="1054" operator="containsText" text="TERMINADA">
      <formula>NOT(ISERROR(SEARCH("TERMINADA",Y48)))</formula>
    </cfRule>
    <cfRule type="containsText" dxfId="920" priority="1055" operator="containsText" text="EN PROCESO">
      <formula>NOT(ISERROR(SEARCH("EN PROCESO",Y48)))</formula>
    </cfRule>
    <cfRule type="containsText" dxfId="919" priority="1056" operator="containsText" text="INCUMPLIDA">
      <formula>NOT(ISERROR(SEARCH("INCUMPLIDA",Y48)))</formula>
    </cfRule>
    <cfRule type="containsText" dxfId="918" priority="1057" operator="containsText" text="SIN INICIAR">
      <formula>NOT(ISERROR(SEARCH("SIN INICIAR",Y48)))</formula>
    </cfRule>
  </conditionalFormatting>
  <conditionalFormatting sqref="Z49">
    <cfRule type="containsText" dxfId="917" priority="1048" operator="containsText" text="TERMINADA EXTEMPORÁNEA">
      <formula>NOT(ISERROR(SEARCH("TERMINADA EXTEMPORÁNEA",Z49)))</formula>
    </cfRule>
    <cfRule type="containsText" dxfId="916" priority="1049" operator="containsText" text="TERMINADA">
      <formula>NOT(ISERROR(SEARCH("TERMINADA",Z49)))</formula>
    </cfRule>
    <cfRule type="containsText" dxfId="915" priority="1050" operator="containsText" text="EN PROCESO">
      <formula>NOT(ISERROR(SEARCH("EN PROCESO",Z49)))</formula>
    </cfRule>
    <cfRule type="containsText" dxfId="914" priority="1051" operator="containsText" text="INCUMPLIDA">
      <formula>NOT(ISERROR(SEARCH("INCUMPLIDA",Z49)))</formula>
    </cfRule>
    <cfRule type="containsText" dxfId="913" priority="1052" operator="containsText" text="SIN INICIAR">
      <formula>NOT(ISERROR(SEARCH("SIN INICIAR",Z49)))</formula>
    </cfRule>
  </conditionalFormatting>
  <conditionalFormatting sqref="Z49">
    <cfRule type="containsText" dxfId="912" priority="1047" operator="containsText" text="ABIERTA">
      <formula>NOT(ISERROR(SEARCH("ABIERTA",Z49)))</formula>
    </cfRule>
  </conditionalFormatting>
  <conditionalFormatting sqref="Y49">
    <cfRule type="containsText" dxfId="911" priority="1042" operator="containsText" text="TERMINADA EXTEMPORÁNEA">
      <formula>NOT(ISERROR(SEARCH("TERMINADA EXTEMPORÁNEA",Y49)))</formula>
    </cfRule>
    <cfRule type="containsText" dxfId="910" priority="1043" operator="containsText" text="TERMINADA">
      <formula>NOT(ISERROR(SEARCH("TERMINADA",Y49)))</formula>
    </cfRule>
    <cfRule type="containsText" dxfId="909" priority="1044" operator="containsText" text="EN PROCESO">
      <formula>NOT(ISERROR(SEARCH("EN PROCESO",Y49)))</formula>
    </cfRule>
    <cfRule type="containsText" dxfId="908" priority="1045" operator="containsText" text="INCUMPLIDA">
      <formula>NOT(ISERROR(SEARCH("INCUMPLIDA",Y49)))</formula>
    </cfRule>
    <cfRule type="containsText" dxfId="907" priority="1046" operator="containsText" text="SIN INICIAR">
      <formula>NOT(ISERROR(SEARCH("SIN INICIAR",Y49)))</formula>
    </cfRule>
  </conditionalFormatting>
  <conditionalFormatting sqref="Z50">
    <cfRule type="containsText" dxfId="906" priority="1037" operator="containsText" text="TERMINADA EXTEMPORÁNEA">
      <formula>NOT(ISERROR(SEARCH("TERMINADA EXTEMPORÁNEA",Z50)))</formula>
    </cfRule>
    <cfRule type="containsText" dxfId="905" priority="1038" operator="containsText" text="TERMINADA">
      <formula>NOT(ISERROR(SEARCH("TERMINADA",Z50)))</formula>
    </cfRule>
    <cfRule type="containsText" dxfId="904" priority="1039" operator="containsText" text="EN PROCESO">
      <formula>NOT(ISERROR(SEARCH("EN PROCESO",Z50)))</formula>
    </cfRule>
    <cfRule type="containsText" dxfId="903" priority="1040" operator="containsText" text="INCUMPLIDA">
      <formula>NOT(ISERROR(SEARCH("INCUMPLIDA",Z50)))</formula>
    </cfRule>
    <cfRule type="containsText" dxfId="902" priority="1041" operator="containsText" text="SIN INICIAR">
      <formula>NOT(ISERROR(SEARCH("SIN INICIAR",Z50)))</formula>
    </cfRule>
  </conditionalFormatting>
  <conditionalFormatting sqref="Z50">
    <cfRule type="containsText" dxfId="901" priority="1036" operator="containsText" text="ABIERTA">
      <formula>NOT(ISERROR(SEARCH("ABIERTA",Z50)))</formula>
    </cfRule>
  </conditionalFormatting>
  <conditionalFormatting sqref="Y50">
    <cfRule type="containsText" dxfId="900" priority="1031" operator="containsText" text="TERMINADA EXTEMPORÁNEA">
      <formula>NOT(ISERROR(SEARCH("TERMINADA EXTEMPORÁNEA",Y50)))</formula>
    </cfRule>
    <cfRule type="containsText" dxfId="899" priority="1032" operator="containsText" text="TERMINADA">
      <formula>NOT(ISERROR(SEARCH("TERMINADA",Y50)))</formula>
    </cfRule>
    <cfRule type="containsText" dxfId="898" priority="1033" operator="containsText" text="EN PROCESO">
      <formula>NOT(ISERROR(SEARCH("EN PROCESO",Y50)))</formula>
    </cfRule>
    <cfRule type="containsText" dxfId="897" priority="1034" operator="containsText" text="INCUMPLIDA">
      <formula>NOT(ISERROR(SEARCH("INCUMPLIDA",Y50)))</formula>
    </cfRule>
    <cfRule type="containsText" dxfId="896" priority="1035" operator="containsText" text="SIN INICIAR">
      <formula>NOT(ISERROR(SEARCH("SIN INICIAR",Y50)))</formula>
    </cfRule>
  </conditionalFormatting>
  <conditionalFormatting sqref="Z51">
    <cfRule type="containsText" dxfId="895" priority="1026" operator="containsText" text="TERMINADA EXTEMPORÁNEA">
      <formula>NOT(ISERROR(SEARCH("TERMINADA EXTEMPORÁNEA",Z51)))</formula>
    </cfRule>
    <cfRule type="containsText" dxfId="894" priority="1027" operator="containsText" text="TERMINADA">
      <formula>NOT(ISERROR(SEARCH("TERMINADA",Z51)))</formula>
    </cfRule>
    <cfRule type="containsText" dxfId="893" priority="1028" operator="containsText" text="EN PROCESO">
      <formula>NOT(ISERROR(SEARCH("EN PROCESO",Z51)))</formula>
    </cfRule>
    <cfRule type="containsText" dxfId="892" priority="1029" operator="containsText" text="INCUMPLIDA">
      <formula>NOT(ISERROR(SEARCH("INCUMPLIDA",Z51)))</formula>
    </cfRule>
    <cfRule type="containsText" dxfId="891" priority="1030" operator="containsText" text="SIN INICIAR">
      <formula>NOT(ISERROR(SEARCH("SIN INICIAR",Z51)))</formula>
    </cfRule>
  </conditionalFormatting>
  <conditionalFormatting sqref="Z51">
    <cfRule type="containsText" dxfId="890" priority="1025" operator="containsText" text="ABIERTA">
      <formula>NOT(ISERROR(SEARCH("ABIERTA",Z51)))</formula>
    </cfRule>
  </conditionalFormatting>
  <conditionalFormatting sqref="Y51">
    <cfRule type="containsText" dxfId="889" priority="1020" operator="containsText" text="TERMINADA EXTEMPORÁNEA">
      <formula>NOT(ISERROR(SEARCH("TERMINADA EXTEMPORÁNEA",Y51)))</formula>
    </cfRule>
    <cfRule type="containsText" dxfId="888" priority="1021" operator="containsText" text="TERMINADA">
      <formula>NOT(ISERROR(SEARCH("TERMINADA",Y51)))</formula>
    </cfRule>
    <cfRule type="containsText" dxfId="887" priority="1022" operator="containsText" text="EN PROCESO">
      <formula>NOT(ISERROR(SEARCH("EN PROCESO",Y51)))</formula>
    </cfRule>
    <cfRule type="containsText" dxfId="886" priority="1023" operator="containsText" text="INCUMPLIDA">
      <formula>NOT(ISERROR(SEARCH("INCUMPLIDA",Y51)))</formula>
    </cfRule>
    <cfRule type="containsText" dxfId="885" priority="1024" operator="containsText" text="SIN INICIAR">
      <formula>NOT(ISERROR(SEARCH("SIN INICIAR",Y51)))</formula>
    </cfRule>
  </conditionalFormatting>
  <conditionalFormatting sqref="Z52">
    <cfRule type="containsText" dxfId="884" priority="1015" operator="containsText" text="TERMINADA EXTEMPORÁNEA">
      <formula>NOT(ISERROR(SEARCH("TERMINADA EXTEMPORÁNEA",Z52)))</formula>
    </cfRule>
    <cfRule type="containsText" dxfId="883" priority="1016" operator="containsText" text="TERMINADA">
      <formula>NOT(ISERROR(SEARCH("TERMINADA",Z52)))</formula>
    </cfRule>
    <cfRule type="containsText" dxfId="882" priority="1017" operator="containsText" text="EN PROCESO">
      <formula>NOT(ISERROR(SEARCH("EN PROCESO",Z52)))</formula>
    </cfRule>
    <cfRule type="containsText" dxfId="881" priority="1018" operator="containsText" text="INCUMPLIDA">
      <formula>NOT(ISERROR(SEARCH("INCUMPLIDA",Z52)))</formula>
    </cfRule>
    <cfRule type="containsText" dxfId="880" priority="1019" operator="containsText" text="SIN INICIAR">
      <formula>NOT(ISERROR(SEARCH("SIN INICIAR",Z52)))</formula>
    </cfRule>
  </conditionalFormatting>
  <conditionalFormatting sqref="Z52">
    <cfRule type="containsText" dxfId="879" priority="1014" operator="containsText" text="ABIERTA">
      <formula>NOT(ISERROR(SEARCH("ABIERTA",Z52)))</formula>
    </cfRule>
  </conditionalFormatting>
  <conditionalFormatting sqref="Y52">
    <cfRule type="containsText" dxfId="878" priority="1009" operator="containsText" text="TERMINADA EXTEMPORÁNEA">
      <formula>NOT(ISERROR(SEARCH("TERMINADA EXTEMPORÁNEA",Y52)))</formula>
    </cfRule>
    <cfRule type="containsText" dxfId="877" priority="1010" operator="containsText" text="TERMINADA">
      <formula>NOT(ISERROR(SEARCH("TERMINADA",Y52)))</formula>
    </cfRule>
    <cfRule type="containsText" dxfId="876" priority="1011" operator="containsText" text="EN PROCESO">
      <formula>NOT(ISERROR(SEARCH("EN PROCESO",Y52)))</formula>
    </cfRule>
    <cfRule type="containsText" dxfId="875" priority="1012" operator="containsText" text="INCUMPLIDA">
      <formula>NOT(ISERROR(SEARCH("INCUMPLIDA",Y52)))</formula>
    </cfRule>
    <cfRule type="containsText" dxfId="874" priority="1013" operator="containsText" text="SIN INICIAR">
      <formula>NOT(ISERROR(SEARCH("SIN INICIAR",Y52)))</formula>
    </cfRule>
  </conditionalFormatting>
  <conditionalFormatting sqref="Z53">
    <cfRule type="containsText" dxfId="873" priority="1004" operator="containsText" text="TERMINADA EXTEMPORÁNEA">
      <formula>NOT(ISERROR(SEARCH("TERMINADA EXTEMPORÁNEA",Z53)))</formula>
    </cfRule>
    <cfRule type="containsText" dxfId="872" priority="1005" operator="containsText" text="TERMINADA">
      <formula>NOT(ISERROR(SEARCH("TERMINADA",Z53)))</formula>
    </cfRule>
    <cfRule type="containsText" dxfId="871" priority="1006" operator="containsText" text="EN PROCESO">
      <formula>NOT(ISERROR(SEARCH("EN PROCESO",Z53)))</formula>
    </cfRule>
    <cfRule type="containsText" dxfId="870" priority="1007" operator="containsText" text="INCUMPLIDA">
      <formula>NOT(ISERROR(SEARCH("INCUMPLIDA",Z53)))</formula>
    </cfRule>
    <cfRule type="containsText" dxfId="869" priority="1008" operator="containsText" text="SIN INICIAR">
      <formula>NOT(ISERROR(SEARCH("SIN INICIAR",Z53)))</formula>
    </cfRule>
  </conditionalFormatting>
  <conditionalFormatting sqref="Z53">
    <cfRule type="containsText" dxfId="868" priority="1003" operator="containsText" text="ABIERTA">
      <formula>NOT(ISERROR(SEARCH("ABIERTA",Z53)))</formula>
    </cfRule>
  </conditionalFormatting>
  <conditionalFormatting sqref="Y53">
    <cfRule type="containsText" dxfId="867" priority="998" operator="containsText" text="TERMINADA EXTEMPORÁNEA">
      <formula>NOT(ISERROR(SEARCH("TERMINADA EXTEMPORÁNEA",Y53)))</formula>
    </cfRule>
    <cfRule type="containsText" dxfId="866" priority="999" operator="containsText" text="TERMINADA">
      <formula>NOT(ISERROR(SEARCH("TERMINADA",Y53)))</formula>
    </cfRule>
    <cfRule type="containsText" dxfId="865" priority="1000" operator="containsText" text="EN PROCESO">
      <formula>NOT(ISERROR(SEARCH("EN PROCESO",Y53)))</formula>
    </cfRule>
    <cfRule type="containsText" dxfId="864" priority="1001" operator="containsText" text="INCUMPLIDA">
      <formula>NOT(ISERROR(SEARCH("INCUMPLIDA",Y53)))</formula>
    </cfRule>
    <cfRule type="containsText" dxfId="863" priority="1002" operator="containsText" text="SIN INICIAR">
      <formula>NOT(ISERROR(SEARCH("SIN INICIAR",Y53)))</formula>
    </cfRule>
  </conditionalFormatting>
  <conditionalFormatting sqref="Y54">
    <cfRule type="containsText" dxfId="862" priority="987" operator="containsText" text="TERMINADA EXTEMPORÁNEA">
      <formula>NOT(ISERROR(SEARCH("TERMINADA EXTEMPORÁNEA",Y54)))</formula>
    </cfRule>
    <cfRule type="containsText" dxfId="861" priority="988" operator="containsText" text="TERMINADA">
      <formula>NOT(ISERROR(SEARCH("TERMINADA",Y54)))</formula>
    </cfRule>
    <cfRule type="containsText" dxfId="860" priority="989" operator="containsText" text="EN PROCESO">
      <formula>NOT(ISERROR(SEARCH("EN PROCESO",Y54)))</formula>
    </cfRule>
    <cfRule type="containsText" dxfId="859" priority="990" operator="containsText" text="INCUMPLIDA">
      <formula>NOT(ISERROR(SEARCH("INCUMPLIDA",Y54)))</formula>
    </cfRule>
    <cfRule type="containsText" dxfId="858" priority="991" operator="containsText" text="SIN INICIAR">
      <formula>NOT(ISERROR(SEARCH("SIN INICIAR",Y54)))</formula>
    </cfRule>
  </conditionalFormatting>
  <conditionalFormatting sqref="Z55">
    <cfRule type="containsText" dxfId="857" priority="982" operator="containsText" text="TERMINADA EXTEMPORÁNEA">
      <formula>NOT(ISERROR(SEARCH("TERMINADA EXTEMPORÁNEA",Z55)))</formula>
    </cfRule>
    <cfRule type="containsText" dxfId="856" priority="983" operator="containsText" text="TERMINADA">
      <formula>NOT(ISERROR(SEARCH("TERMINADA",Z55)))</formula>
    </cfRule>
    <cfRule type="containsText" dxfId="855" priority="984" operator="containsText" text="EN PROCESO">
      <formula>NOT(ISERROR(SEARCH("EN PROCESO",Z55)))</formula>
    </cfRule>
    <cfRule type="containsText" dxfId="854" priority="985" operator="containsText" text="INCUMPLIDA">
      <formula>NOT(ISERROR(SEARCH("INCUMPLIDA",Z55)))</formula>
    </cfRule>
    <cfRule type="containsText" dxfId="853" priority="986" operator="containsText" text="SIN INICIAR">
      <formula>NOT(ISERROR(SEARCH("SIN INICIAR",Z55)))</formula>
    </cfRule>
  </conditionalFormatting>
  <conditionalFormatting sqref="Z55">
    <cfRule type="containsText" dxfId="852" priority="981" operator="containsText" text="ABIERTA">
      <formula>NOT(ISERROR(SEARCH("ABIERTA",Z55)))</formula>
    </cfRule>
  </conditionalFormatting>
  <conditionalFormatting sqref="Y55">
    <cfRule type="containsText" dxfId="851" priority="976" operator="containsText" text="TERMINADA EXTEMPORÁNEA">
      <formula>NOT(ISERROR(SEARCH("TERMINADA EXTEMPORÁNEA",Y55)))</formula>
    </cfRule>
    <cfRule type="containsText" dxfId="850" priority="977" operator="containsText" text="TERMINADA">
      <formula>NOT(ISERROR(SEARCH("TERMINADA",Y55)))</formula>
    </cfRule>
    <cfRule type="containsText" dxfId="849" priority="978" operator="containsText" text="EN PROCESO">
      <formula>NOT(ISERROR(SEARCH("EN PROCESO",Y55)))</formula>
    </cfRule>
    <cfRule type="containsText" dxfId="848" priority="979" operator="containsText" text="INCUMPLIDA">
      <formula>NOT(ISERROR(SEARCH("INCUMPLIDA",Y55)))</formula>
    </cfRule>
    <cfRule type="containsText" dxfId="847" priority="980" operator="containsText" text="SIN INICIAR">
      <formula>NOT(ISERROR(SEARCH("SIN INICIAR",Y55)))</formula>
    </cfRule>
  </conditionalFormatting>
  <conditionalFormatting sqref="Z56">
    <cfRule type="containsText" dxfId="846" priority="960" operator="containsText" text="TERMINADA EXTEMPORÁNEA">
      <formula>NOT(ISERROR(SEARCH("TERMINADA EXTEMPORÁNEA",Z56)))</formula>
    </cfRule>
    <cfRule type="containsText" dxfId="845" priority="961" operator="containsText" text="TERMINADA">
      <formula>NOT(ISERROR(SEARCH("TERMINADA",Z56)))</formula>
    </cfRule>
    <cfRule type="containsText" dxfId="844" priority="962" operator="containsText" text="EN PROCESO">
      <formula>NOT(ISERROR(SEARCH("EN PROCESO",Z56)))</formula>
    </cfRule>
    <cfRule type="containsText" dxfId="843" priority="963" operator="containsText" text="INCUMPLIDA">
      <formula>NOT(ISERROR(SEARCH("INCUMPLIDA",Z56)))</formula>
    </cfRule>
    <cfRule type="containsText" dxfId="842" priority="964" operator="containsText" text="SIN INICIAR">
      <formula>NOT(ISERROR(SEARCH("SIN INICIAR",Z56)))</formula>
    </cfRule>
  </conditionalFormatting>
  <conditionalFormatting sqref="Z56">
    <cfRule type="containsText" dxfId="841" priority="959" operator="containsText" text="ABIERTA">
      <formula>NOT(ISERROR(SEARCH("ABIERTA",Z56)))</formula>
    </cfRule>
  </conditionalFormatting>
  <conditionalFormatting sqref="Y56">
    <cfRule type="containsText" dxfId="840" priority="954" operator="containsText" text="TERMINADA EXTEMPORÁNEA">
      <formula>NOT(ISERROR(SEARCH("TERMINADA EXTEMPORÁNEA",Y56)))</formula>
    </cfRule>
    <cfRule type="containsText" dxfId="839" priority="955" operator="containsText" text="TERMINADA">
      <formula>NOT(ISERROR(SEARCH("TERMINADA",Y56)))</formula>
    </cfRule>
    <cfRule type="containsText" dxfId="838" priority="956" operator="containsText" text="EN PROCESO">
      <formula>NOT(ISERROR(SEARCH("EN PROCESO",Y56)))</formula>
    </cfRule>
    <cfRule type="containsText" dxfId="837" priority="957" operator="containsText" text="INCUMPLIDA">
      <formula>NOT(ISERROR(SEARCH("INCUMPLIDA",Y56)))</formula>
    </cfRule>
    <cfRule type="containsText" dxfId="836" priority="958" operator="containsText" text="SIN INICIAR">
      <formula>NOT(ISERROR(SEARCH("SIN INICIAR",Y56)))</formula>
    </cfRule>
  </conditionalFormatting>
  <conditionalFormatting sqref="Z57">
    <cfRule type="containsText" dxfId="835" priority="938" operator="containsText" text="TERMINADA EXTEMPORÁNEA">
      <formula>NOT(ISERROR(SEARCH("TERMINADA EXTEMPORÁNEA",Z57)))</formula>
    </cfRule>
    <cfRule type="containsText" dxfId="834" priority="939" operator="containsText" text="TERMINADA">
      <formula>NOT(ISERROR(SEARCH("TERMINADA",Z57)))</formula>
    </cfRule>
    <cfRule type="containsText" dxfId="833" priority="940" operator="containsText" text="EN PROCESO">
      <formula>NOT(ISERROR(SEARCH("EN PROCESO",Z57)))</formula>
    </cfRule>
    <cfRule type="containsText" dxfId="832" priority="941" operator="containsText" text="INCUMPLIDA">
      <formula>NOT(ISERROR(SEARCH("INCUMPLIDA",Z57)))</formula>
    </cfRule>
    <cfRule type="containsText" dxfId="831" priority="942" operator="containsText" text="SIN INICIAR">
      <formula>NOT(ISERROR(SEARCH("SIN INICIAR",Z57)))</formula>
    </cfRule>
  </conditionalFormatting>
  <conditionalFormatting sqref="Z57">
    <cfRule type="containsText" dxfId="830" priority="937" operator="containsText" text="ABIERTA">
      <formula>NOT(ISERROR(SEARCH("ABIERTA",Z57)))</formula>
    </cfRule>
  </conditionalFormatting>
  <conditionalFormatting sqref="Y57">
    <cfRule type="containsText" dxfId="829" priority="932" operator="containsText" text="TERMINADA EXTEMPORÁNEA">
      <formula>NOT(ISERROR(SEARCH("TERMINADA EXTEMPORÁNEA",Y57)))</formula>
    </cfRule>
    <cfRule type="containsText" dxfId="828" priority="933" operator="containsText" text="TERMINADA">
      <formula>NOT(ISERROR(SEARCH("TERMINADA",Y57)))</formula>
    </cfRule>
    <cfRule type="containsText" dxfId="827" priority="934" operator="containsText" text="EN PROCESO">
      <formula>NOT(ISERROR(SEARCH("EN PROCESO",Y57)))</formula>
    </cfRule>
    <cfRule type="containsText" dxfId="826" priority="935" operator="containsText" text="INCUMPLIDA">
      <formula>NOT(ISERROR(SEARCH("INCUMPLIDA",Y57)))</formula>
    </cfRule>
    <cfRule type="containsText" dxfId="825" priority="936" operator="containsText" text="SIN INICIAR">
      <formula>NOT(ISERROR(SEARCH("SIN INICIAR",Y57)))</formula>
    </cfRule>
  </conditionalFormatting>
  <conditionalFormatting sqref="Z58">
    <cfRule type="containsText" dxfId="824" priority="927" operator="containsText" text="TERMINADA EXTEMPORÁNEA">
      <formula>NOT(ISERROR(SEARCH("TERMINADA EXTEMPORÁNEA",Z58)))</formula>
    </cfRule>
    <cfRule type="containsText" dxfId="823" priority="928" operator="containsText" text="TERMINADA">
      <formula>NOT(ISERROR(SEARCH("TERMINADA",Z58)))</formula>
    </cfRule>
    <cfRule type="containsText" dxfId="822" priority="929" operator="containsText" text="EN PROCESO">
      <formula>NOT(ISERROR(SEARCH("EN PROCESO",Z58)))</formula>
    </cfRule>
    <cfRule type="containsText" dxfId="821" priority="930" operator="containsText" text="INCUMPLIDA">
      <formula>NOT(ISERROR(SEARCH("INCUMPLIDA",Z58)))</formula>
    </cfRule>
    <cfRule type="containsText" dxfId="820" priority="931" operator="containsText" text="SIN INICIAR">
      <formula>NOT(ISERROR(SEARCH("SIN INICIAR",Z58)))</formula>
    </cfRule>
  </conditionalFormatting>
  <conditionalFormatting sqref="Z58">
    <cfRule type="containsText" dxfId="819" priority="926" operator="containsText" text="ABIERTA">
      <formula>NOT(ISERROR(SEARCH("ABIERTA",Z58)))</formula>
    </cfRule>
  </conditionalFormatting>
  <conditionalFormatting sqref="Y58">
    <cfRule type="containsText" dxfId="818" priority="921" operator="containsText" text="TERMINADA EXTEMPORÁNEA">
      <formula>NOT(ISERROR(SEARCH("TERMINADA EXTEMPORÁNEA",Y58)))</formula>
    </cfRule>
    <cfRule type="containsText" dxfId="817" priority="922" operator="containsText" text="TERMINADA">
      <formula>NOT(ISERROR(SEARCH("TERMINADA",Y58)))</formula>
    </cfRule>
    <cfRule type="containsText" dxfId="816" priority="923" operator="containsText" text="EN PROCESO">
      <formula>NOT(ISERROR(SEARCH("EN PROCESO",Y58)))</formula>
    </cfRule>
    <cfRule type="containsText" dxfId="815" priority="924" operator="containsText" text="INCUMPLIDA">
      <formula>NOT(ISERROR(SEARCH("INCUMPLIDA",Y58)))</formula>
    </cfRule>
    <cfRule type="containsText" dxfId="814" priority="925" operator="containsText" text="SIN INICIAR">
      <formula>NOT(ISERROR(SEARCH("SIN INICIAR",Y58)))</formula>
    </cfRule>
  </conditionalFormatting>
  <conditionalFormatting sqref="Z60">
    <cfRule type="containsText" dxfId="813" priority="916" operator="containsText" text="TERMINADA EXTEMPORÁNEA">
      <formula>NOT(ISERROR(SEARCH("TERMINADA EXTEMPORÁNEA",Z60)))</formula>
    </cfRule>
    <cfRule type="containsText" dxfId="812" priority="917" operator="containsText" text="TERMINADA">
      <formula>NOT(ISERROR(SEARCH("TERMINADA",Z60)))</formula>
    </cfRule>
    <cfRule type="containsText" dxfId="811" priority="918" operator="containsText" text="EN PROCESO">
      <formula>NOT(ISERROR(SEARCH("EN PROCESO",Z60)))</formula>
    </cfRule>
    <cfRule type="containsText" dxfId="810" priority="919" operator="containsText" text="INCUMPLIDA">
      <formula>NOT(ISERROR(SEARCH("INCUMPLIDA",Z60)))</formula>
    </cfRule>
    <cfRule type="containsText" dxfId="809" priority="920" operator="containsText" text="SIN INICIAR">
      <formula>NOT(ISERROR(SEARCH("SIN INICIAR",Z60)))</formula>
    </cfRule>
  </conditionalFormatting>
  <conditionalFormatting sqref="Z60">
    <cfRule type="containsText" dxfId="808" priority="915" operator="containsText" text="ABIERTA">
      <formula>NOT(ISERROR(SEARCH("ABIERTA",Z60)))</formula>
    </cfRule>
  </conditionalFormatting>
  <conditionalFormatting sqref="Y59:Y60">
    <cfRule type="containsText" dxfId="807" priority="910" operator="containsText" text="TERMINADA EXTEMPORÁNEA">
      <formula>NOT(ISERROR(SEARCH("TERMINADA EXTEMPORÁNEA",Y59)))</formula>
    </cfRule>
    <cfRule type="containsText" dxfId="806" priority="911" operator="containsText" text="TERMINADA">
      <formula>NOT(ISERROR(SEARCH("TERMINADA",Y59)))</formula>
    </cfRule>
    <cfRule type="containsText" dxfId="805" priority="912" operator="containsText" text="EN PROCESO">
      <formula>NOT(ISERROR(SEARCH("EN PROCESO",Y59)))</formula>
    </cfRule>
    <cfRule type="containsText" dxfId="804" priority="913" operator="containsText" text="INCUMPLIDA">
      <formula>NOT(ISERROR(SEARCH("INCUMPLIDA",Y59)))</formula>
    </cfRule>
    <cfRule type="containsText" dxfId="803" priority="914" operator="containsText" text="SIN INICIAR">
      <formula>NOT(ISERROR(SEARCH("SIN INICIAR",Y59)))</formula>
    </cfRule>
  </conditionalFormatting>
  <conditionalFormatting sqref="Y61:Z61">
    <cfRule type="containsText" dxfId="802" priority="905" operator="containsText" text="TERMINADA EXTEMPORÁNEA">
      <formula>NOT(ISERROR(SEARCH("TERMINADA EXTEMPORÁNEA",Y61)))</formula>
    </cfRule>
    <cfRule type="containsText" dxfId="801" priority="906" operator="containsText" text="TERMINADA">
      <formula>NOT(ISERROR(SEARCH("TERMINADA",Y61)))</formula>
    </cfRule>
    <cfRule type="containsText" dxfId="800" priority="907" operator="containsText" text="EN PROCESO">
      <formula>NOT(ISERROR(SEARCH("EN PROCESO",Y61)))</formula>
    </cfRule>
    <cfRule type="containsText" dxfId="799" priority="908" operator="containsText" text="INCUMPLIDA">
      <formula>NOT(ISERROR(SEARCH("INCUMPLIDA",Y61)))</formula>
    </cfRule>
    <cfRule type="containsText" dxfId="798" priority="909" operator="containsText" text="SIN INICIAR">
      <formula>NOT(ISERROR(SEARCH("SIN INICIAR",Y61)))</formula>
    </cfRule>
  </conditionalFormatting>
  <conditionalFormatting sqref="Z61">
    <cfRule type="containsText" dxfId="797" priority="904" operator="containsText" text="ABIERTA">
      <formula>NOT(ISERROR(SEARCH("ABIERTA",Z61)))</formula>
    </cfRule>
  </conditionalFormatting>
  <conditionalFormatting sqref="Z61">
    <cfRule type="containsText" dxfId="796" priority="899" operator="containsText" text="TERMINADA EXTEMPORÁNEA">
      <formula>NOT(ISERROR(SEARCH("TERMINADA EXTEMPORÁNEA",Z61)))</formula>
    </cfRule>
    <cfRule type="containsText" dxfId="795" priority="900" operator="containsText" text="TERMINADA">
      <formula>NOT(ISERROR(SEARCH("TERMINADA",Z61)))</formula>
    </cfRule>
    <cfRule type="containsText" dxfId="794" priority="901" operator="containsText" text="EN PROCESO">
      <formula>NOT(ISERROR(SEARCH("EN PROCESO",Z61)))</formula>
    </cfRule>
    <cfRule type="containsText" dxfId="793" priority="902" operator="containsText" text="INCUMPLIDA">
      <formula>NOT(ISERROR(SEARCH("INCUMPLIDA",Z61)))</formula>
    </cfRule>
    <cfRule type="containsText" dxfId="792" priority="903" operator="containsText" text="SIN INICIAR">
      <formula>NOT(ISERROR(SEARCH("SIN INICIAR",Z61)))</formula>
    </cfRule>
  </conditionalFormatting>
  <conditionalFormatting sqref="Z61">
    <cfRule type="containsText" dxfId="791" priority="898" operator="containsText" text="ABIERTA">
      <formula>NOT(ISERROR(SEARCH("ABIERTA",Z61)))</formula>
    </cfRule>
  </conditionalFormatting>
  <conditionalFormatting sqref="Y61">
    <cfRule type="containsText" dxfId="790" priority="893" operator="containsText" text="TERMINADA EXTEMPORÁNEA">
      <formula>NOT(ISERROR(SEARCH("TERMINADA EXTEMPORÁNEA",Y61)))</formula>
    </cfRule>
    <cfRule type="containsText" dxfId="789" priority="894" operator="containsText" text="TERMINADA">
      <formula>NOT(ISERROR(SEARCH("TERMINADA",Y61)))</formula>
    </cfRule>
    <cfRule type="containsText" dxfId="788" priority="895" operator="containsText" text="EN PROCESO">
      <formula>NOT(ISERROR(SEARCH("EN PROCESO",Y61)))</formula>
    </cfRule>
    <cfRule type="containsText" dxfId="787" priority="896" operator="containsText" text="INCUMPLIDA">
      <formula>NOT(ISERROR(SEARCH("INCUMPLIDA",Y61)))</formula>
    </cfRule>
    <cfRule type="containsText" dxfId="786" priority="897" operator="containsText" text="SIN INICIAR">
      <formula>NOT(ISERROR(SEARCH("SIN INICIAR",Y61)))</formula>
    </cfRule>
  </conditionalFormatting>
  <conditionalFormatting sqref="Y62:Z62">
    <cfRule type="containsText" dxfId="785" priority="888" operator="containsText" text="TERMINADA EXTEMPORÁNEA">
      <formula>NOT(ISERROR(SEARCH("TERMINADA EXTEMPORÁNEA",Y62)))</formula>
    </cfRule>
    <cfRule type="containsText" dxfId="784" priority="889" operator="containsText" text="TERMINADA">
      <formula>NOT(ISERROR(SEARCH("TERMINADA",Y62)))</formula>
    </cfRule>
    <cfRule type="containsText" dxfId="783" priority="890" operator="containsText" text="EN PROCESO">
      <formula>NOT(ISERROR(SEARCH("EN PROCESO",Y62)))</formula>
    </cfRule>
    <cfRule type="containsText" dxfId="782" priority="891" operator="containsText" text="INCUMPLIDA">
      <formula>NOT(ISERROR(SEARCH("INCUMPLIDA",Y62)))</formula>
    </cfRule>
    <cfRule type="containsText" dxfId="781" priority="892" operator="containsText" text="SIN INICIAR">
      <formula>NOT(ISERROR(SEARCH("SIN INICIAR",Y62)))</formula>
    </cfRule>
  </conditionalFormatting>
  <conditionalFormatting sqref="Z62">
    <cfRule type="containsText" dxfId="780" priority="887" operator="containsText" text="ABIERTA">
      <formula>NOT(ISERROR(SEARCH("ABIERTA",Z62)))</formula>
    </cfRule>
  </conditionalFormatting>
  <conditionalFormatting sqref="Z62">
    <cfRule type="containsText" dxfId="779" priority="882" operator="containsText" text="TERMINADA EXTEMPORÁNEA">
      <formula>NOT(ISERROR(SEARCH("TERMINADA EXTEMPORÁNEA",Z62)))</formula>
    </cfRule>
    <cfRule type="containsText" dxfId="778" priority="883" operator="containsText" text="TERMINADA">
      <formula>NOT(ISERROR(SEARCH("TERMINADA",Z62)))</formula>
    </cfRule>
    <cfRule type="containsText" dxfId="777" priority="884" operator="containsText" text="EN PROCESO">
      <formula>NOT(ISERROR(SEARCH("EN PROCESO",Z62)))</formula>
    </cfRule>
    <cfRule type="containsText" dxfId="776" priority="885" operator="containsText" text="INCUMPLIDA">
      <formula>NOT(ISERROR(SEARCH("INCUMPLIDA",Z62)))</formula>
    </cfRule>
    <cfRule type="containsText" dxfId="775" priority="886" operator="containsText" text="SIN INICIAR">
      <formula>NOT(ISERROR(SEARCH("SIN INICIAR",Z62)))</formula>
    </cfRule>
  </conditionalFormatting>
  <conditionalFormatting sqref="Z62">
    <cfRule type="containsText" dxfId="774" priority="881" operator="containsText" text="ABIERTA">
      <formula>NOT(ISERROR(SEARCH("ABIERTA",Z62)))</formula>
    </cfRule>
  </conditionalFormatting>
  <conditionalFormatting sqref="Y62">
    <cfRule type="containsText" dxfId="773" priority="876" operator="containsText" text="TERMINADA EXTEMPORÁNEA">
      <formula>NOT(ISERROR(SEARCH("TERMINADA EXTEMPORÁNEA",Y62)))</formula>
    </cfRule>
    <cfRule type="containsText" dxfId="772" priority="877" operator="containsText" text="TERMINADA">
      <formula>NOT(ISERROR(SEARCH("TERMINADA",Y62)))</formula>
    </cfRule>
    <cfRule type="containsText" dxfId="771" priority="878" operator="containsText" text="EN PROCESO">
      <formula>NOT(ISERROR(SEARCH("EN PROCESO",Y62)))</formula>
    </cfRule>
    <cfRule type="containsText" dxfId="770" priority="879" operator="containsText" text="INCUMPLIDA">
      <formula>NOT(ISERROR(SEARCH("INCUMPLIDA",Y62)))</formula>
    </cfRule>
    <cfRule type="containsText" dxfId="769" priority="880" operator="containsText" text="SIN INICIAR">
      <formula>NOT(ISERROR(SEARCH("SIN INICIAR",Y62)))</formula>
    </cfRule>
  </conditionalFormatting>
  <conditionalFormatting sqref="Y63:Z63">
    <cfRule type="containsText" dxfId="768" priority="871" operator="containsText" text="TERMINADA EXTEMPORÁNEA">
      <formula>NOT(ISERROR(SEARCH("TERMINADA EXTEMPORÁNEA",Y63)))</formula>
    </cfRule>
    <cfRule type="containsText" dxfId="767" priority="872" operator="containsText" text="TERMINADA">
      <formula>NOT(ISERROR(SEARCH("TERMINADA",Y63)))</formula>
    </cfRule>
    <cfRule type="containsText" dxfId="766" priority="873" operator="containsText" text="EN PROCESO">
      <formula>NOT(ISERROR(SEARCH("EN PROCESO",Y63)))</formula>
    </cfRule>
    <cfRule type="containsText" dxfId="765" priority="874" operator="containsText" text="INCUMPLIDA">
      <formula>NOT(ISERROR(SEARCH("INCUMPLIDA",Y63)))</formula>
    </cfRule>
    <cfRule type="containsText" dxfId="764" priority="875" operator="containsText" text="SIN INICIAR">
      <formula>NOT(ISERROR(SEARCH("SIN INICIAR",Y63)))</formula>
    </cfRule>
  </conditionalFormatting>
  <conditionalFormatting sqref="Z63">
    <cfRule type="containsText" dxfId="763" priority="870" operator="containsText" text="ABIERTA">
      <formula>NOT(ISERROR(SEARCH("ABIERTA",Z63)))</formula>
    </cfRule>
  </conditionalFormatting>
  <conditionalFormatting sqref="Z63">
    <cfRule type="containsText" dxfId="762" priority="865" operator="containsText" text="TERMINADA EXTEMPORÁNEA">
      <formula>NOT(ISERROR(SEARCH("TERMINADA EXTEMPORÁNEA",Z63)))</formula>
    </cfRule>
    <cfRule type="containsText" dxfId="761" priority="866" operator="containsText" text="TERMINADA">
      <formula>NOT(ISERROR(SEARCH("TERMINADA",Z63)))</formula>
    </cfRule>
    <cfRule type="containsText" dxfId="760" priority="867" operator="containsText" text="EN PROCESO">
      <formula>NOT(ISERROR(SEARCH("EN PROCESO",Z63)))</formula>
    </cfRule>
    <cfRule type="containsText" dxfId="759" priority="868" operator="containsText" text="INCUMPLIDA">
      <formula>NOT(ISERROR(SEARCH("INCUMPLIDA",Z63)))</formula>
    </cfRule>
    <cfRule type="containsText" dxfId="758" priority="869" operator="containsText" text="SIN INICIAR">
      <formula>NOT(ISERROR(SEARCH("SIN INICIAR",Z63)))</formula>
    </cfRule>
  </conditionalFormatting>
  <conditionalFormatting sqref="Z63">
    <cfRule type="containsText" dxfId="757" priority="864" operator="containsText" text="ABIERTA">
      <formula>NOT(ISERROR(SEARCH("ABIERTA",Z63)))</formula>
    </cfRule>
  </conditionalFormatting>
  <conditionalFormatting sqref="Y63">
    <cfRule type="containsText" dxfId="756" priority="859" operator="containsText" text="TERMINADA EXTEMPORÁNEA">
      <formula>NOT(ISERROR(SEARCH("TERMINADA EXTEMPORÁNEA",Y63)))</formula>
    </cfRule>
    <cfRule type="containsText" dxfId="755" priority="860" operator="containsText" text="TERMINADA">
      <formula>NOT(ISERROR(SEARCH("TERMINADA",Y63)))</formula>
    </cfRule>
    <cfRule type="containsText" dxfId="754" priority="861" operator="containsText" text="EN PROCESO">
      <formula>NOT(ISERROR(SEARCH("EN PROCESO",Y63)))</formula>
    </cfRule>
    <cfRule type="containsText" dxfId="753" priority="862" operator="containsText" text="INCUMPLIDA">
      <formula>NOT(ISERROR(SEARCH("INCUMPLIDA",Y63)))</formula>
    </cfRule>
    <cfRule type="containsText" dxfId="752" priority="863" operator="containsText" text="SIN INICIAR">
      <formula>NOT(ISERROR(SEARCH("SIN INICIAR",Y63)))</formula>
    </cfRule>
  </conditionalFormatting>
  <conditionalFormatting sqref="Y64:Z64">
    <cfRule type="containsText" dxfId="751" priority="854" operator="containsText" text="TERMINADA EXTEMPORÁNEA">
      <formula>NOT(ISERROR(SEARCH("TERMINADA EXTEMPORÁNEA",Y64)))</formula>
    </cfRule>
    <cfRule type="containsText" dxfId="750" priority="855" operator="containsText" text="TERMINADA">
      <formula>NOT(ISERROR(SEARCH("TERMINADA",Y64)))</formula>
    </cfRule>
    <cfRule type="containsText" dxfId="749" priority="856" operator="containsText" text="EN PROCESO">
      <formula>NOT(ISERROR(SEARCH("EN PROCESO",Y64)))</formula>
    </cfRule>
    <cfRule type="containsText" dxfId="748" priority="857" operator="containsText" text="INCUMPLIDA">
      <formula>NOT(ISERROR(SEARCH("INCUMPLIDA",Y64)))</formula>
    </cfRule>
    <cfRule type="containsText" dxfId="747" priority="858" operator="containsText" text="SIN INICIAR">
      <formula>NOT(ISERROR(SEARCH("SIN INICIAR",Y64)))</formula>
    </cfRule>
  </conditionalFormatting>
  <conditionalFormatting sqref="Z64">
    <cfRule type="containsText" dxfId="746" priority="853" operator="containsText" text="ABIERTA">
      <formula>NOT(ISERROR(SEARCH("ABIERTA",Z64)))</formula>
    </cfRule>
  </conditionalFormatting>
  <conditionalFormatting sqref="Z64">
    <cfRule type="containsText" dxfId="745" priority="848" operator="containsText" text="TERMINADA EXTEMPORÁNEA">
      <formula>NOT(ISERROR(SEARCH("TERMINADA EXTEMPORÁNEA",Z64)))</formula>
    </cfRule>
    <cfRule type="containsText" dxfId="744" priority="849" operator="containsText" text="TERMINADA">
      <formula>NOT(ISERROR(SEARCH("TERMINADA",Z64)))</formula>
    </cfRule>
    <cfRule type="containsText" dxfId="743" priority="850" operator="containsText" text="EN PROCESO">
      <formula>NOT(ISERROR(SEARCH("EN PROCESO",Z64)))</formula>
    </cfRule>
    <cfRule type="containsText" dxfId="742" priority="851" operator="containsText" text="INCUMPLIDA">
      <formula>NOT(ISERROR(SEARCH("INCUMPLIDA",Z64)))</formula>
    </cfRule>
    <cfRule type="containsText" dxfId="741" priority="852" operator="containsText" text="SIN INICIAR">
      <formula>NOT(ISERROR(SEARCH("SIN INICIAR",Z64)))</formula>
    </cfRule>
  </conditionalFormatting>
  <conditionalFormatting sqref="Z64">
    <cfRule type="containsText" dxfId="740" priority="847" operator="containsText" text="ABIERTA">
      <formula>NOT(ISERROR(SEARCH("ABIERTA",Z64)))</formula>
    </cfRule>
  </conditionalFormatting>
  <conditionalFormatting sqref="Y64">
    <cfRule type="containsText" dxfId="739" priority="842" operator="containsText" text="TERMINADA EXTEMPORÁNEA">
      <formula>NOT(ISERROR(SEARCH("TERMINADA EXTEMPORÁNEA",Y64)))</formula>
    </cfRule>
    <cfRule type="containsText" dxfId="738" priority="843" operator="containsText" text="TERMINADA">
      <formula>NOT(ISERROR(SEARCH("TERMINADA",Y64)))</formula>
    </cfRule>
    <cfRule type="containsText" dxfId="737" priority="844" operator="containsText" text="EN PROCESO">
      <formula>NOT(ISERROR(SEARCH("EN PROCESO",Y64)))</formula>
    </cfRule>
    <cfRule type="containsText" dxfId="736" priority="845" operator="containsText" text="INCUMPLIDA">
      <formula>NOT(ISERROR(SEARCH("INCUMPLIDA",Y64)))</formula>
    </cfRule>
    <cfRule type="containsText" dxfId="735" priority="846" operator="containsText" text="SIN INICIAR">
      <formula>NOT(ISERROR(SEARCH("SIN INICIAR",Y64)))</formula>
    </cfRule>
  </conditionalFormatting>
  <conditionalFormatting sqref="Z65">
    <cfRule type="containsText" dxfId="734" priority="797" operator="containsText" text="TERMINADA EXTEMPORÁNEA">
      <formula>NOT(ISERROR(SEARCH("TERMINADA EXTEMPORÁNEA",Z65)))</formula>
    </cfRule>
    <cfRule type="containsText" dxfId="733" priority="798" operator="containsText" text="TERMINADA">
      <formula>NOT(ISERROR(SEARCH("TERMINADA",Z65)))</formula>
    </cfRule>
    <cfRule type="containsText" dxfId="732" priority="799" operator="containsText" text="EN PROCESO">
      <formula>NOT(ISERROR(SEARCH("EN PROCESO",Z65)))</formula>
    </cfRule>
    <cfRule type="containsText" dxfId="731" priority="800" operator="containsText" text="INCUMPLIDA">
      <formula>NOT(ISERROR(SEARCH("INCUMPLIDA",Z65)))</formula>
    </cfRule>
    <cfRule type="containsText" dxfId="730" priority="801" operator="containsText" text="SIN INICIAR">
      <formula>NOT(ISERROR(SEARCH("SIN INICIAR",Z65)))</formula>
    </cfRule>
  </conditionalFormatting>
  <conditionalFormatting sqref="Z65">
    <cfRule type="containsText" dxfId="729" priority="796" operator="containsText" text="ABIERTA">
      <formula>NOT(ISERROR(SEARCH("ABIERTA",Z65)))</formula>
    </cfRule>
  </conditionalFormatting>
  <conditionalFormatting sqref="Y65">
    <cfRule type="containsText" dxfId="728" priority="791" operator="containsText" text="TERMINADA EXTEMPORÁNEA">
      <formula>NOT(ISERROR(SEARCH("TERMINADA EXTEMPORÁNEA",Y65)))</formula>
    </cfRule>
    <cfRule type="containsText" dxfId="727" priority="792" operator="containsText" text="TERMINADA">
      <formula>NOT(ISERROR(SEARCH("TERMINADA",Y65)))</formula>
    </cfRule>
    <cfRule type="containsText" dxfId="726" priority="793" operator="containsText" text="EN PROCESO">
      <formula>NOT(ISERROR(SEARCH("EN PROCESO",Y65)))</formula>
    </cfRule>
    <cfRule type="containsText" dxfId="725" priority="794" operator="containsText" text="INCUMPLIDA">
      <formula>NOT(ISERROR(SEARCH("INCUMPLIDA",Y65)))</formula>
    </cfRule>
    <cfRule type="containsText" dxfId="724" priority="795" operator="containsText" text="SIN INICIAR">
      <formula>NOT(ISERROR(SEARCH("SIN INICIAR",Y65)))</formula>
    </cfRule>
  </conditionalFormatting>
  <conditionalFormatting sqref="Y66:Z66">
    <cfRule type="containsText" dxfId="723" priority="786" operator="containsText" text="TERMINADA EXTEMPORÁNEA">
      <formula>NOT(ISERROR(SEARCH("TERMINADA EXTEMPORÁNEA",Y66)))</formula>
    </cfRule>
    <cfRule type="containsText" dxfId="722" priority="787" operator="containsText" text="TERMINADA">
      <formula>NOT(ISERROR(SEARCH("TERMINADA",Y66)))</formula>
    </cfRule>
    <cfRule type="containsText" dxfId="721" priority="788" operator="containsText" text="EN PROCESO">
      <formula>NOT(ISERROR(SEARCH("EN PROCESO",Y66)))</formula>
    </cfRule>
    <cfRule type="containsText" dxfId="720" priority="789" operator="containsText" text="INCUMPLIDA">
      <formula>NOT(ISERROR(SEARCH("INCUMPLIDA",Y66)))</formula>
    </cfRule>
    <cfRule type="containsText" dxfId="719" priority="790" operator="containsText" text="SIN INICIAR">
      <formula>NOT(ISERROR(SEARCH("SIN INICIAR",Y66)))</formula>
    </cfRule>
  </conditionalFormatting>
  <conditionalFormatting sqref="Z66">
    <cfRule type="containsText" dxfId="718" priority="785" operator="containsText" text="ABIERTA">
      <formula>NOT(ISERROR(SEARCH("ABIERTA",Z66)))</formula>
    </cfRule>
  </conditionalFormatting>
  <conditionalFormatting sqref="Z66">
    <cfRule type="containsText" dxfId="717" priority="780" operator="containsText" text="TERMINADA EXTEMPORÁNEA">
      <formula>NOT(ISERROR(SEARCH("TERMINADA EXTEMPORÁNEA",Z66)))</formula>
    </cfRule>
    <cfRule type="containsText" dxfId="716" priority="781" operator="containsText" text="TERMINADA">
      <formula>NOT(ISERROR(SEARCH("TERMINADA",Z66)))</formula>
    </cfRule>
    <cfRule type="containsText" dxfId="715" priority="782" operator="containsText" text="EN PROCESO">
      <formula>NOT(ISERROR(SEARCH("EN PROCESO",Z66)))</formula>
    </cfRule>
    <cfRule type="containsText" dxfId="714" priority="783" operator="containsText" text="INCUMPLIDA">
      <formula>NOT(ISERROR(SEARCH("INCUMPLIDA",Z66)))</formula>
    </cfRule>
    <cfRule type="containsText" dxfId="713" priority="784" operator="containsText" text="SIN INICIAR">
      <formula>NOT(ISERROR(SEARCH("SIN INICIAR",Z66)))</formula>
    </cfRule>
  </conditionalFormatting>
  <conditionalFormatting sqref="Z66">
    <cfRule type="containsText" dxfId="712" priority="779" operator="containsText" text="ABIERTA">
      <formula>NOT(ISERROR(SEARCH("ABIERTA",Z66)))</formula>
    </cfRule>
  </conditionalFormatting>
  <conditionalFormatting sqref="Y66">
    <cfRule type="containsText" dxfId="711" priority="774" operator="containsText" text="TERMINADA EXTEMPORÁNEA">
      <formula>NOT(ISERROR(SEARCH("TERMINADA EXTEMPORÁNEA",Y66)))</formula>
    </cfRule>
    <cfRule type="containsText" dxfId="710" priority="775" operator="containsText" text="TERMINADA">
      <formula>NOT(ISERROR(SEARCH("TERMINADA",Y66)))</formula>
    </cfRule>
    <cfRule type="containsText" dxfId="709" priority="776" operator="containsText" text="EN PROCESO">
      <formula>NOT(ISERROR(SEARCH("EN PROCESO",Y66)))</formula>
    </cfRule>
    <cfRule type="containsText" dxfId="708" priority="777" operator="containsText" text="INCUMPLIDA">
      <formula>NOT(ISERROR(SEARCH("INCUMPLIDA",Y66)))</formula>
    </cfRule>
    <cfRule type="containsText" dxfId="707" priority="778" operator="containsText" text="SIN INICIAR">
      <formula>NOT(ISERROR(SEARCH("SIN INICIAR",Y66)))</formula>
    </cfRule>
  </conditionalFormatting>
  <conditionalFormatting sqref="Y67:Z67">
    <cfRule type="containsText" dxfId="706" priority="752" operator="containsText" text="TERMINADA EXTEMPORÁNEA">
      <formula>NOT(ISERROR(SEARCH("TERMINADA EXTEMPORÁNEA",Y67)))</formula>
    </cfRule>
    <cfRule type="containsText" dxfId="705" priority="753" operator="containsText" text="TERMINADA">
      <formula>NOT(ISERROR(SEARCH("TERMINADA",Y67)))</formula>
    </cfRule>
    <cfRule type="containsText" dxfId="704" priority="754" operator="containsText" text="EN PROCESO">
      <formula>NOT(ISERROR(SEARCH("EN PROCESO",Y67)))</formula>
    </cfRule>
    <cfRule type="containsText" dxfId="703" priority="755" operator="containsText" text="INCUMPLIDA">
      <formula>NOT(ISERROR(SEARCH("INCUMPLIDA",Y67)))</formula>
    </cfRule>
    <cfRule type="containsText" dxfId="702" priority="756" operator="containsText" text="SIN INICIAR">
      <formula>NOT(ISERROR(SEARCH("SIN INICIAR",Y67)))</formula>
    </cfRule>
  </conditionalFormatting>
  <conditionalFormatting sqref="Z67">
    <cfRule type="containsText" dxfId="701" priority="751" operator="containsText" text="ABIERTA">
      <formula>NOT(ISERROR(SEARCH("ABIERTA",Z67)))</formula>
    </cfRule>
  </conditionalFormatting>
  <conditionalFormatting sqref="Z67">
    <cfRule type="containsText" dxfId="700" priority="746" operator="containsText" text="TERMINADA EXTEMPORÁNEA">
      <formula>NOT(ISERROR(SEARCH("TERMINADA EXTEMPORÁNEA",Z67)))</formula>
    </cfRule>
    <cfRule type="containsText" dxfId="699" priority="747" operator="containsText" text="TERMINADA">
      <formula>NOT(ISERROR(SEARCH("TERMINADA",Z67)))</formula>
    </cfRule>
    <cfRule type="containsText" dxfId="698" priority="748" operator="containsText" text="EN PROCESO">
      <formula>NOT(ISERROR(SEARCH("EN PROCESO",Z67)))</formula>
    </cfRule>
    <cfRule type="containsText" dxfId="697" priority="749" operator="containsText" text="INCUMPLIDA">
      <formula>NOT(ISERROR(SEARCH("INCUMPLIDA",Z67)))</formula>
    </cfRule>
    <cfRule type="containsText" dxfId="696" priority="750" operator="containsText" text="SIN INICIAR">
      <formula>NOT(ISERROR(SEARCH("SIN INICIAR",Z67)))</formula>
    </cfRule>
  </conditionalFormatting>
  <conditionalFormatting sqref="Z67">
    <cfRule type="containsText" dxfId="695" priority="745" operator="containsText" text="ABIERTA">
      <formula>NOT(ISERROR(SEARCH("ABIERTA",Z67)))</formula>
    </cfRule>
  </conditionalFormatting>
  <conditionalFormatting sqref="Y67">
    <cfRule type="containsText" dxfId="694" priority="740" operator="containsText" text="TERMINADA EXTEMPORÁNEA">
      <formula>NOT(ISERROR(SEARCH("TERMINADA EXTEMPORÁNEA",Y67)))</formula>
    </cfRule>
    <cfRule type="containsText" dxfId="693" priority="741" operator="containsText" text="TERMINADA">
      <formula>NOT(ISERROR(SEARCH("TERMINADA",Y67)))</formula>
    </cfRule>
    <cfRule type="containsText" dxfId="692" priority="742" operator="containsText" text="EN PROCESO">
      <formula>NOT(ISERROR(SEARCH("EN PROCESO",Y67)))</formula>
    </cfRule>
    <cfRule type="containsText" dxfId="691" priority="743" operator="containsText" text="INCUMPLIDA">
      <formula>NOT(ISERROR(SEARCH("INCUMPLIDA",Y67)))</formula>
    </cfRule>
    <cfRule type="containsText" dxfId="690" priority="744" operator="containsText" text="SIN INICIAR">
      <formula>NOT(ISERROR(SEARCH("SIN INICIAR",Y67)))</formula>
    </cfRule>
  </conditionalFormatting>
  <conditionalFormatting sqref="Y68:Z68">
    <cfRule type="containsText" dxfId="689" priority="735" operator="containsText" text="TERMINADA EXTEMPORÁNEA">
      <formula>NOT(ISERROR(SEARCH("TERMINADA EXTEMPORÁNEA",Y68)))</formula>
    </cfRule>
    <cfRule type="containsText" dxfId="688" priority="736" operator="containsText" text="TERMINADA">
      <formula>NOT(ISERROR(SEARCH("TERMINADA",Y68)))</formula>
    </cfRule>
    <cfRule type="containsText" dxfId="687" priority="737" operator="containsText" text="EN PROCESO">
      <formula>NOT(ISERROR(SEARCH("EN PROCESO",Y68)))</formula>
    </cfRule>
    <cfRule type="containsText" dxfId="686" priority="738" operator="containsText" text="INCUMPLIDA">
      <formula>NOT(ISERROR(SEARCH("INCUMPLIDA",Y68)))</formula>
    </cfRule>
    <cfRule type="containsText" dxfId="685" priority="739" operator="containsText" text="SIN INICIAR">
      <formula>NOT(ISERROR(SEARCH("SIN INICIAR",Y68)))</formula>
    </cfRule>
  </conditionalFormatting>
  <conditionalFormatting sqref="Z68">
    <cfRule type="containsText" dxfId="684" priority="734" operator="containsText" text="ABIERTA">
      <formula>NOT(ISERROR(SEARCH("ABIERTA",Z68)))</formula>
    </cfRule>
  </conditionalFormatting>
  <conditionalFormatting sqref="Z68">
    <cfRule type="containsText" dxfId="683" priority="729" operator="containsText" text="TERMINADA EXTEMPORÁNEA">
      <formula>NOT(ISERROR(SEARCH("TERMINADA EXTEMPORÁNEA",Z68)))</formula>
    </cfRule>
    <cfRule type="containsText" dxfId="682" priority="730" operator="containsText" text="TERMINADA">
      <formula>NOT(ISERROR(SEARCH("TERMINADA",Z68)))</formula>
    </cfRule>
    <cfRule type="containsText" dxfId="681" priority="731" operator="containsText" text="EN PROCESO">
      <formula>NOT(ISERROR(SEARCH("EN PROCESO",Z68)))</formula>
    </cfRule>
    <cfRule type="containsText" dxfId="680" priority="732" operator="containsText" text="INCUMPLIDA">
      <formula>NOT(ISERROR(SEARCH("INCUMPLIDA",Z68)))</formula>
    </cfRule>
    <cfRule type="containsText" dxfId="679" priority="733" operator="containsText" text="SIN INICIAR">
      <formula>NOT(ISERROR(SEARCH("SIN INICIAR",Z68)))</formula>
    </cfRule>
  </conditionalFormatting>
  <conditionalFormatting sqref="Z68">
    <cfRule type="containsText" dxfId="678" priority="728" operator="containsText" text="ABIERTA">
      <formula>NOT(ISERROR(SEARCH("ABIERTA",Z68)))</formula>
    </cfRule>
  </conditionalFormatting>
  <conditionalFormatting sqref="Y68">
    <cfRule type="containsText" dxfId="677" priority="723" operator="containsText" text="TERMINADA EXTEMPORÁNEA">
      <formula>NOT(ISERROR(SEARCH("TERMINADA EXTEMPORÁNEA",Y68)))</formula>
    </cfRule>
    <cfRule type="containsText" dxfId="676" priority="724" operator="containsText" text="TERMINADA">
      <formula>NOT(ISERROR(SEARCH("TERMINADA",Y68)))</formula>
    </cfRule>
    <cfRule type="containsText" dxfId="675" priority="725" operator="containsText" text="EN PROCESO">
      <formula>NOT(ISERROR(SEARCH("EN PROCESO",Y68)))</formula>
    </cfRule>
    <cfRule type="containsText" dxfId="674" priority="726" operator="containsText" text="INCUMPLIDA">
      <formula>NOT(ISERROR(SEARCH("INCUMPLIDA",Y68)))</formula>
    </cfRule>
    <cfRule type="containsText" dxfId="673" priority="727" operator="containsText" text="SIN INICIAR">
      <formula>NOT(ISERROR(SEARCH("SIN INICIAR",Y68)))</formula>
    </cfRule>
  </conditionalFormatting>
  <conditionalFormatting sqref="Y69:Z69">
    <cfRule type="containsText" dxfId="672" priority="701" operator="containsText" text="TERMINADA EXTEMPORÁNEA">
      <formula>NOT(ISERROR(SEARCH("TERMINADA EXTEMPORÁNEA",Y69)))</formula>
    </cfRule>
    <cfRule type="containsText" dxfId="671" priority="702" operator="containsText" text="TERMINADA">
      <formula>NOT(ISERROR(SEARCH("TERMINADA",Y69)))</formula>
    </cfRule>
    <cfRule type="containsText" dxfId="670" priority="703" operator="containsText" text="EN PROCESO">
      <formula>NOT(ISERROR(SEARCH("EN PROCESO",Y69)))</formula>
    </cfRule>
    <cfRule type="containsText" dxfId="669" priority="704" operator="containsText" text="INCUMPLIDA">
      <formula>NOT(ISERROR(SEARCH("INCUMPLIDA",Y69)))</formula>
    </cfRule>
    <cfRule type="containsText" dxfId="668" priority="705" operator="containsText" text="SIN INICIAR">
      <formula>NOT(ISERROR(SEARCH("SIN INICIAR",Y69)))</formula>
    </cfRule>
  </conditionalFormatting>
  <conditionalFormatting sqref="Z69">
    <cfRule type="containsText" dxfId="667" priority="700" operator="containsText" text="ABIERTA">
      <formula>NOT(ISERROR(SEARCH("ABIERTA",Z69)))</formula>
    </cfRule>
  </conditionalFormatting>
  <conditionalFormatting sqref="Z69">
    <cfRule type="containsText" dxfId="666" priority="695" operator="containsText" text="TERMINADA EXTEMPORÁNEA">
      <formula>NOT(ISERROR(SEARCH("TERMINADA EXTEMPORÁNEA",Z69)))</formula>
    </cfRule>
    <cfRule type="containsText" dxfId="665" priority="696" operator="containsText" text="TERMINADA">
      <formula>NOT(ISERROR(SEARCH("TERMINADA",Z69)))</formula>
    </cfRule>
    <cfRule type="containsText" dxfId="664" priority="697" operator="containsText" text="EN PROCESO">
      <formula>NOT(ISERROR(SEARCH("EN PROCESO",Z69)))</formula>
    </cfRule>
    <cfRule type="containsText" dxfId="663" priority="698" operator="containsText" text="INCUMPLIDA">
      <formula>NOT(ISERROR(SEARCH("INCUMPLIDA",Z69)))</formula>
    </cfRule>
    <cfRule type="containsText" dxfId="662" priority="699" operator="containsText" text="SIN INICIAR">
      <formula>NOT(ISERROR(SEARCH("SIN INICIAR",Z69)))</formula>
    </cfRule>
  </conditionalFormatting>
  <conditionalFormatting sqref="Z69">
    <cfRule type="containsText" dxfId="661" priority="694" operator="containsText" text="ABIERTA">
      <formula>NOT(ISERROR(SEARCH("ABIERTA",Z69)))</formula>
    </cfRule>
  </conditionalFormatting>
  <conditionalFormatting sqref="Y69">
    <cfRule type="containsText" dxfId="660" priority="689" operator="containsText" text="TERMINADA EXTEMPORÁNEA">
      <formula>NOT(ISERROR(SEARCH("TERMINADA EXTEMPORÁNEA",Y69)))</formula>
    </cfRule>
    <cfRule type="containsText" dxfId="659" priority="690" operator="containsText" text="TERMINADA">
      <formula>NOT(ISERROR(SEARCH("TERMINADA",Y69)))</formula>
    </cfRule>
    <cfRule type="containsText" dxfId="658" priority="691" operator="containsText" text="EN PROCESO">
      <formula>NOT(ISERROR(SEARCH("EN PROCESO",Y69)))</formula>
    </cfRule>
    <cfRule type="containsText" dxfId="657" priority="692" operator="containsText" text="INCUMPLIDA">
      <formula>NOT(ISERROR(SEARCH("INCUMPLIDA",Y69)))</formula>
    </cfRule>
    <cfRule type="containsText" dxfId="656" priority="693" operator="containsText" text="SIN INICIAR">
      <formula>NOT(ISERROR(SEARCH("SIN INICIAR",Y69)))</formula>
    </cfRule>
  </conditionalFormatting>
  <conditionalFormatting sqref="Y70:Z70">
    <cfRule type="containsText" dxfId="655" priority="684" operator="containsText" text="TERMINADA EXTEMPORÁNEA">
      <formula>NOT(ISERROR(SEARCH("TERMINADA EXTEMPORÁNEA",Y70)))</formula>
    </cfRule>
    <cfRule type="containsText" dxfId="654" priority="685" operator="containsText" text="TERMINADA">
      <formula>NOT(ISERROR(SEARCH("TERMINADA",Y70)))</formula>
    </cfRule>
    <cfRule type="containsText" dxfId="653" priority="686" operator="containsText" text="EN PROCESO">
      <formula>NOT(ISERROR(SEARCH("EN PROCESO",Y70)))</formula>
    </cfRule>
    <cfRule type="containsText" dxfId="652" priority="687" operator="containsText" text="INCUMPLIDA">
      <formula>NOT(ISERROR(SEARCH("INCUMPLIDA",Y70)))</formula>
    </cfRule>
    <cfRule type="containsText" dxfId="651" priority="688" operator="containsText" text="SIN INICIAR">
      <formula>NOT(ISERROR(SEARCH("SIN INICIAR",Y70)))</formula>
    </cfRule>
  </conditionalFormatting>
  <conditionalFormatting sqref="Z70">
    <cfRule type="containsText" dxfId="650" priority="683" operator="containsText" text="ABIERTA">
      <formula>NOT(ISERROR(SEARCH("ABIERTA",Z70)))</formula>
    </cfRule>
  </conditionalFormatting>
  <conditionalFormatting sqref="Z70">
    <cfRule type="containsText" dxfId="649" priority="678" operator="containsText" text="TERMINADA EXTEMPORÁNEA">
      <formula>NOT(ISERROR(SEARCH("TERMINADA EXTEMPORÁNEA",Z70)))</formula>
    </cfRule>
    <cfRule type="containsText" dxfId="648" priority="679" operator="containsText" text="TERMINADA">
      <formula>NOT(ISERROR(SEARCH("TERMINADA",Z70)))</formula>
    </cfRule>
    <cfRule type="containsText" dxfId="647" priority="680" operator="containsText" text="EN PROCESO">
      <formula>NOT(ISERROR(SEARCH("EN PROCESO",Z70)))</formula>
    </cfRule>
    <cfRule type="containsText" dxfId="646" priority="681" operator="containsText" text="INCUMPLIDA">
      <formula>NOT(ISERROR(SEARCH("INCUMPLIDA",Z70)))</formula>
    </cfRule>
    <cfRule type="containsText" dxfId="645" priority="682" operator="containsText" text="SIN INICIAR">
      <formula>NOT(ISERROR(SEARCH("SIN INICIAR",Z70)))</formula>
    </cfRule>
  </conditionalFormatting>
  <conditionalFormatting sqref="Z70">
    <cfRule type="containsText" dxfId="644" priority="677" operator="containsText" text="ABIERTA">
      <formula>NOT(ISERROR(SEARCH("ABIERTA",Z70)))</formula>
    </cfRule>
  </conditionalFormatting>
  <conditionalFormatting sqref="Y70">
    <cfRule type="containsText" dxfId="643" priority="672" operator="containsText" text="TERMINADA EXTEMPORÁNEA">
      <formula>NOT(ISERROR(SEARCH("TERMINADA EXTEMPORÁNEA",Y70)))</formula>
    </cfRule>
    <cfRule type="containsText" dxfId="642" priority="673" operator="containsText" text="TERMINADA">
      <formula>NOT(ISERROR(SEARCH("TERMINADA",Y70)))</formula>
    </cfRule>
    <cfRule type="containsText" dxfId="641" priority="674" operator="containsText" text="EN PROCESO">
      <formula>NOT(ISERROR(SEARCH("EN PROCESO",Y70)))</formula>
    </cfRule>
    <cfRule type="containsText" dxfId="640" priority="675" operator="containsText" text="INCUMPLIDA">
      <formula>NOT(ISERROR(SEARCH("INCUMPLIDA",Y70)))</formula>
    </cfRule>
    <cfRule type="containsText" dxfId="639" priority="676" operator="containsText" text="SIN INICIAR">
      <formula>NOT(ISERROR(SEARCH("SIN INICIAR",Y70)))</formula>
    </cfRule>
  </conditionalFormatting>
  <conditionalFormatting sqref="Y71:Z71">
    <cfRule type="containsText" dxfId="638" priority="667" operator="containsText" text="TERMINADA EXTEMPORÁNEA">
      <formula>NOT(ISERROR(SEARCH("TERMINADA EXTEMPORÁNEA",Y71)))</formula>
    </cfRule>
    <cfRule type="containsText" dxfId="637" priority="668" operator="containsText" text="TERMINADA">
      <formula>NOT(ISERROR(SEARCH("TERMINADA",Y71)))</formula>
    </cfRule>
    <cfRule type="containsText" dxfId="636" priority="669" operator="containsText" text="EN PROCESO">
      <formula>NOT(ISERROR(SEARCH("EN PROCESO",Y71)))</formula>
    </cfRule>
    <cfRule type="containsText" dxfId="635" priority="670" operator="containsText" text="INCUMPLIDA">
      <formula>NOT(ISERROR(SEARCH("INCUMPLIDA",Y71)))</formula>
    </cfRule>
    <cfRule type="containsText" dxfId="634" priority="671" operator="containsText" text="SIN INICIAR">
      <formula>NOT(ISERROR(SEARCH("SIN INICIAR",Y71)))</formula>
    </cfRule>
  </conditionalFormatting>
  <conditionalFormatting sqref="Z71">
    <cfRule type="containsText" dxfId="633" priority="666" operator="containsText" text="ABIERTA">
      <formula>NOT(ISERROR(SEARCH("ABIERTA",Z71)))</formula>
    </cfRule>
  </conditionalFormatting>
  <conditionalFormatting sqref="Z71">
    <cfRule type="containsText" dxfId="632" priority="661" operator="containsText" text="TERMINADA EXTEMPORÁNEA">
      <formula>NOT(ISERROR(SEARCH("TERMINADA EXTEMPORÁNEA",Z71)))</formula>
    </cfRule>
    <cfRule type="containsText" dxfId="631" priority="662" operator="containsText" text="TERMINADA">
      <formula>NOT(ISERROR(SEARCH("TERMINADA",Z71)))</formula>
    </cfRule>
    <cfRule type="containsText" dxfId="630" priority="663" operator="containsText" text="EN PROCESO">
      <formula>NOT(ISERROR(SEARCH("EN PROCESO",Z71)))</formula>
    </cfRule>
    <cfRule type="containsText" dxfId="629" priority="664" operator="containsText" text="INCUMPLIDA">
      <formula>NOT(ISERROR(SEARCH("INCUMPLIDA",Z71)))</formula>
    </cfRule>
    <cfRule type="containsText" dxfId="628" priority="665" operator="containsText" text="SIN INICIAR">
      <formula>NOT(ISERROR(SEARCH("SIN INICIAR",Z71)))</formula>
    </cfRule>
  </conditionalFormatting>
  <conditionalFormatting sqref="Z71">
    <cfRule type="containsText" dxfId="627" priority="660" operator="containsText" text="ABIERTA">
      <formula>NOT(ISERROR(SEARCH("ABIERTA",Z71)))</formula>
    </cfRule>
  </conditionalFormatting>
  <conditionalFormatting sqref="Y71">
    <cfRule type="containsText" dxfId="626" priority="655" operator="containsText" text="TERMINADA EXTEMPORÁNEA">
      <formula>NOT(ISERROR(SEARCH("TERMINADA EXTEMPORÁNEA",Y71)))</formula>
    </cfRule>
    <cfRule type="containsText" dxfId="625" priority="656" operator="containsText" text="TERMINADA">
      <formula>NOT(ISERROR(SEARCH("TERMINADA",Y71)))</formula>
    </cfRule>
    <cfRule type="containsText" dxfId="624" priority="657" operator="containsText" text="EN PROCESO">
      <formula>NOT(ISERROR(SEARCH("EN PROCESO",Y71)))</formula>
    </cfRule>
    <cfRule type="containsText" dxfId="623" priority="658" operator="containsText" text="INCUMPLIDA">
      <formula>NOT(ISERROR(SEARCH("INCUMPLIDA",Y71)))</formula>
    </cfRule>
    <cfRule type="containsText" dxfId="622" priority="659" operator="containsText" text="SIN INICIAR">
      <formula>NOT(ISERROR(SEARCH("SIN INICIAR",Y71)))</formula>
    </cfRule>
  </conditionalFormatting>
  <conditionalFormatting sqref="Y72:Z72">
    <cfRule type="containsText" dxfId="621" priority="650" operator="containsText" text="TERMINADA EXTEMPORÁNEA">
      <formula>NOT(ISERROR(SEARCH("TERMINADA EXTEMPORÁNEA",Y72)))</formula>
    </cfRule>
    <cfRule type="containsText" dxfId="620" priority="651" operator="containsText" text="TERMINADA">
      <formula>NOT(ISERROR(SEARCH("TERMINADA",Y72)))</formula>
    </cfRule>
    <cfRule type="containsText" dxfId="619" priority="652" operator="containsText" text="EN PROCESO">
      <formula>NOT(ISERROR(SEARCH("EN PROCESO",Y72)))</formula>
    </cfRule>
    <cfRule type="containsText" dxfId="618" priority="653" operator="containsText" text="INCUMPLIDA">
      <formula>NOT(ISERROR(SEARCH("INCUMPLIDA",Y72)))</formula>
    </cfRule>
    <cfRule type="containsText" dxfId="617" priority="654" operator="containsText" text="SIN INICIAR">
      <formula>NOT(ISERROR(SEARCH("SIN INICIAR",Y72)))</formula>
    </cfRule>
  </conditionalFormatting>
  <conditionalFormatting sqref="Z72">
    <cfRule type="containsText" dxfId="616" priority="649" operator="containsText" text="ABIERTA">
      <formula>NOT(ISERROR(SEARCH("ABIERTA",Z72)))</formula>
    </cfRule>
  </conditionalFormatting>
  <conditionalFormatting sqref="Z72">
    <cfRule type="containsText" dxfId="615" priority="644" operator="containsText" text="TERMINADA EXTEMPORÁNEA">
      <formula>NOT(ISERROR(SEARCH("TERMINADA EXTEMPORÁNEA",Z72)))</formula>
    </cfRule>
    <cfRule type="containsText" dxfId="614" priority="645" operator="containsText" text="TERMINADA">
      <formula>NOT(ISERROR(SEARCH("TERMINADA",Z72)))</formula>
    </cfRule>
    <cfRule type="containsText" dxfId="613" priority="646" operator="containsText" text="EN PROCESO">
      <formula>NOT(ISERROR(SEARCH("EN PROCESO",Z72)))</formula>
    </cfRule>
    <cfRule type="containsText" dxfId="612" priority="647" operator="containsText" text="INCUMPLIDA">
      <formula>NOT(ISERROR(SEARCH("INCUMPLIDA",Z72)))</formula>
    </cfRule>
    <cfRule type="containsText" dxfId="611" priority="648" operator="containsText" text="SIN INICIAR">
      <formula>NOT(ISERROR(SEARCH("SIN INICIAR",Z72)))</formula>
    </cfRule>
  </conditionalFormatting>
  <conditionalFormatting sqref="Z72">
    <cfRule type="containsText" dxfId="610" priority="643" operator="containsText" text="ABIERTA">
      <formula>NOT(ISERROR(SEARCH("ABIERTA",Z72)))</formula>
    </cfRule>
  </conditionalFormatting>
  <conditionalFormatting sqref="Y72">
    <cfRule type="containsText" dxfId="609" priority="638" operator="containsText" text="TERMINADA EXTEMPORÁNEA">
      <formula>NOT(ISERROR(SEARCH("TERMINADA EXTEMPORÁNEA",Y72)))</formula>
    </cfRule>
    <cfRule type="containsText" dxfId="608" priority="639" operator="containsText" text="TERMINADA">
      <formula>NOT(ISERROR(SEARCH("TERMINADA",Y72)))</formula>
    </cfRule>
    <cfRule type="containsText" dxfId="607" priority="640" operator="containsText" text="EN PROCESO">
      <formula>NOT(ISERROR(SEARCH("EN PROCESO",Y72)))</formula>
    </cfRule>
    <cfRule type="containsText" dxfId="606" priority="641" operator="containsText" text="INCUMPLIDA">
      <formula>NOT(ISERROR(SEARCH("INCUMPLIDA",Y72)))</formula>
    </cfRule>
    <cfRule type="containsText" dxfId="605" priority="642" operator="containsText" text="SIN INICIAR">
      <formula>NOT(ISERROR(SEARCH("SIN INICIAR",Y72)))</formula>
    </cfRule>
  </conditionalFormatting>
  <conditionalFormatting sqref="Y73:Z73">
    <cfRule type="containsText" dxfId="604" priority="633" operator="containsText" text="TERMINADA EXTEMPORÁNEA">
      <formula>NOT(ISERROR(SEARCH("TERMINADA EXTEMPORÁNEA",Y73)))</formula>
    </cfRule>
    <cfRule type="containsText" dxfId="603" priority="634" operator="containsText" text="TERMINADA">
      <formula>NOT(ISERROR(SEARCH("TERMINADA",Y73)))</formula>
    </cfRule>
    <cfRule type="containsText" dxfId="602" priority="635" operator="containsText" text="EN PROCESO">
      <formula>NOT(ISERROR(SEARCH("EN PROCESO",Y73)))</formula>
    </cfRule>
    <cfRule type="containsText" dxfId="601" priority="636" operator="containsText" text="INCUMPLIDA">
      <formula>NOT(ISERROR(SEARCH("INCUMPLIDA",Y73)))</formula>
    </cfRule>
    <cfRule type="containsText" dxfId="600" priority="637" operator="containsText" text="SIN INICIAR">
      <formula>NOT(ISERROR(SEARCH("SIN INICIAR",Y73)))</formula>
    </cfRule>
  </conditionalFormatting>
  <conditionalFormatting sqref="Z73">
    <cfRule type="containsText" dxfId="599" priority="632" operator="containsText" text="ABIERTA">
      <formula>NOT(ISERROR(SEARCH("ABIERTA",Z73)))</formula>
    </cfRule>
  </conditionalFormatting>
  <conditionalFormatting sqref="Z73">
    <cfRule type="containsText" dxfId="598" priority="627" operator="containsText" text="TERMINADA EXTEMPORÁNEA">
      <formula>NOT(ISERROR(SEARCH("TERMINADA EXTEMPORÁNEA",Z73)))</formula>
    </cfRule>
    <cfRule type="containsText" dxfId="597" priority="628" operator="containsText" text="TERMINADA">
      <formula>NOT(ISERROR(SEARCH("TERMINADA",Z73)))</formula>
    </cfRule>
    <cfRule type="containsText" dxfId="596" priority="629" operator="containsText" text="EN PROCESO">
      <formula>NOT(ISERROR(SEARCH("EN PROCESO",Z73)))</formula>
    </cfRule>
    <cfRule type="containsText" dxfId="595" priority="630" operator="containsText" text="INCUMPLIDA">
      <formula>NOT(ISERROR(SEARCH("INCUMPLIDA",Z73)))</formula>
    </cfRule>
    <cfRule type="containsText" dxfId="594" priority="631" operator="containsText" text="SIN INICIAR">
      <formula>NOT(ISERROR(SEARCH("SIN INICIAR",Z73)))</formula>
    </cfRule>
  </conditionalFormatting>
  <conditionalFormatting sqref="Z73">
    <cfRule type="containsText" dxfId="593" priority="626" operator="containsText" text="ABIERTA">
      <formula>NOT(ISERROR(SEARCH("ABIERTA",Z73)))</formula>
    </cfRule>
  </conditionalFormatting>
  <conditionalFormatting sqref="Y73">
    <cfRule type="containsText" dxfId="592" priority="621" operator="containsText" text="TERMINADA EXTEMPORÁNEA">
      <formula>NOT(ISERROR(SEARCH("TERMINADA EXTEMPORÁNEA",Y73)))</formula>
    </cfRule>
    <cfRule type="containsText" dxfId="591" priority="622" operator="containsText" text="TERMINADA">
      <formula>NOT(ISERROR(SEARCH("TERMINADA",Y73)))</formula>
    </cfRule>
    <cfRule type="containsText" dxfId="590" priority="623" operator="containsText" text="EN PROCESO">
      <formula>NOT(ISERROR(SEARCH("EN PROCESO",Y73)))</formula>
    </cfRule>
    <cfRule type="containsText" dxfId="589" priority="624" operator="containsText" text="INCUMPLIDA">
      <formula>NOT(ISERROR(SEARCH("INCUMPLIDA",Y73)))</formula>
    </cfRule>
    <cfRule type="containsText" dxfId="588" priority="625" operator="containsText" text="SIN INICIAR">
      <formula>NOT(ISERROR(SEARCH("SIN INICIAR",Y73)))</formula>
    </cfRule>
  </conditionalFormatting>
  <conditionalFormatting sqref="Y74:Z74">
    <cfRule type="containsText" dxfId="587" priority="616" operator="containsText" text="TERMINADA EXTEMPORÁNEA">
      <formula>NOT(ISERROR(SEARCH("TERMINADA EXTEMPORÁNEA",Y74)))</formula>
    </cfRule>
    <cfRule type="containsText" dxfId="586" priority="617" operator="containsText" text="TERMINADA">
      <formula>NOT(ISERROR(SEARCH("TERMINADA",Y74)))</formula>
    </cfRule>
    <cfRule type="containsText" dxfId="585" priority="618" operator="containsText" text="EN PROCESO">
      <formula>NOT(ISERROR(SEARCH("EN PROCESO",Y74)))</formula>
    </cfRule>
    <cfRule type="containsText" dxfId="584" priority="619" operator="containsText" text="INCUMPLIDA">
      <formula>NOT(ISERROR(SEARCH("INCUMPLIDA",Y74)))</formula>
    </cfRule>
    <cfRule type="containsText" dxfId="583" priority="620" operator="containsText" text="SIN INICIAR">
      <formula>NOT(ISERROR(SEARCH("SIN INICIAR",Y74)))</formula>
    </cfRule>
  </conditionalFormatting>
  <conditionalFormatting sqref="Z74">
    <cfRule type="containsText" dxfId="582" priority="615" operator="containsText" text="ABIERTA">
      <formula>NOT(ISERROR(SEARCH("ABIERTA",Z74)))</formula>
    </cfRule>
  </conditionalFormatting>
  <conditionalFormatting sqref="Z74">
    <cfRule type="containsText" dxfId="581" priority="610" operator="containsText" text="TERMINADA EXTEMPORÁNEA">
      <formula>NOT(ISERROR(SEARCH("TERMINADA EXTEMPORÁNEA",Z74)))</formula>
    </cfRule>
    <cfRule type="containsText" dxfId="580" priority="611" operator="containsText" text="TERMINADA">
      <formula>NOT(ISERROR(SEARCH("TERMINADA",Z74)))</formula>
    </cfRule>
    <cfRule type="containsText" dxfId="579" priority="612" operator="containsText" text="EN PROCESO">
      <formula>NOT(ISERROR(SEARCH("EN PROCESO",Z74)))</formula>
    </cfRule>
    <cfRule type="containsText" dxfId="578" priority="613" operator="containsText" text="INCUMPLIDA">
      <formula>NOT(ISERROR(SEARCH("INCUMPLIDA",Z74)))</formula>
    </cfRule>
    <cfRule type="containsText" dxfId="577" priority="614" operator="containsText" text="SIN INICIAR">
      <formula>NOT(ISERROR(SEARCH("SIN INICIAR",Z74)))</formula>
    </cfRule>
  </conditionalFormatting>
  <conditionalFormatting sqref="Z74">
    <cfRule type="containsText" dxfId="576" priority="609" operator="containsText" text="ABIERTA">
      <formula>NOT(ISERROR(SEARCH("ABIERTA",Z74)))</formula>
    </cfRule>
  </conditionalFormatting>
  <conditionalFormatting sqref="Y74">
    <cfRule type="containsText" dxfId="575" priority="604" operator="containsText" text="TERMINADA EXTEMPORÁNEA">
      <formula>NOT(ISERROR(SEARCH("TERMINADA EXTEMPORÁNEA",Y74)))</formula>
    </cfRule>
    <cfRule type="containsText" dxfId="574" priority="605" operator="containsText" text="TERMINADA">
      <formula>NOT(ISERROR(SEARCH("TERMINADA",Y74)))</formula>
    </cfRule>
    <cfRule type="containsText" dxfId="573" priority="606" operator="containsText" text="EN PROCESO">
      <formula>NOT(ISERROR(SEARCH("EN PROCESO",Y74)))</formula>
    </cfRule>
    <cfRule type="containsText" dxfId="572" priority="607" operator="containsText" text="INCUMPLIDA">
      <formula>NOT(ISERROR(SEARCH("INCUMPLIDA",Y74)))</formula>
    </cfRule>
    <cfRule type="containsText" dxfId="571" priority="608" operator="containsText" text="SIN INICIAR">
      <formula>NOT(ISERROR(SEARCH("SIN INICIAR",Y74)))</formula>
    </cfRule>
  </conditionalFormatting>
  <conditionalFormatting sqref="Y75:Z75">
    <cfRule type="containsText" dxfId="570" priority="599" operator="containsText" text="TERMINADA EXTEMPORÁNEA">
      <formula>NOT(ISERROR(SEARCH("TERMINADA EXTEMPORÁNEA",Y75)))</formula>
    </cfRule>
    <cfRule type="containsText" dxfId="569" priority="600" operator="containsText" text="TERMINADA">
      <formula>NOT(ISERROR(SEARCH("TERMINADA",Y75)))</formula>
    </cfRule>
    <cfRule type="containsText" dxfId="568" priority="601" operator="containsText" text="EN PROCESO">
      <formula>NOT(ISERROR(SEARCH("EN PROCESO",Y75)))</formula>
    </cfRule>
    <cfRule type="containsText" dxfId="567" priority="602" operator="containsText" text="INCUMPLIDA">
      <formula>NOT(ISERROR(SEARCH("INCUMPLIDA",Y75)))</formula>
    </cfRule>
    <cfRule type="containsText" dxfId="566" priority="603" operator="containsText" text="SIN INICIAR">
      <formula>NOT(ISERROR(SEARCH("SIN INICIAR",Y75)))</formula>
    </cfRule>
  </conditionalFormatting>
  <conditionalFormatting sqref="Z75">
    <cfRule type="containsText" dxfId="565" priority="598" operator="containsText" text="ABIERTA">
      <formula>NOT(ISERROR(SEARCH("ABIERTA",Z75)))</formula>
    </cfRule>
  </conditionalFormatting>
  <conditionalFormatting sqref="Z75">
    <cfRule type="containsText" dxfId="564" priority="593" operator="containsText" text="TERMINADA EXTEMPORÁNEA">
      <formula>NOT(ISERROR(SEARCH("TERMINADA EXTEMPORÁNEA",Z75)))</formula>
    </cfRule>
    <cfRule type="containsText" dxfId="563" priority="594" operator="containsText" text="TERMINADA">
      <formula>NOT(ISERROR(SEARCH("TERMINADA",Z75)))</formula>
    </cfRule>
    <cfRule type="containsText" dxfId="562" priority="595" operator="containsText" text="EN PROCESO">
      <formula>NOT(ISERROR(SEARCH("EN PROCESO",Z75)))</formula>
    </cfRule>
    <cfRule type="containsText" dxfId="561" priority="596" operator="containsText" text="INCUMPLIDA">
      <formula>NOT(ISERROR(SEARCH("INCUMPLIDA",Z75)))</formula>
    </cfRule>
    <cfRule type="containsText" dxfId="560" priority="597" operator="containsText" text="SIN INICIAR">
      <formula>NOT(ISERROR(SEARCH("SIN INICIAR",Z75)))</formula>
    </cfRule>
  </conditionalFormatting>
  <conditionalFormatting sqref="Z75">
    <cfRule type="containsText" dxfId="559" priority="592" operator="containsText" text="ABIERTA">
      <formula>NOT(ISERROR(SEARCH("ABIERTA",Z75)))</formula>
    </cfRule>
  </conditionalFormatting>
  <conditionalFormatting sqref="Y75">
    <cfRule type="containsText" dxfId="558" priority="587" operator="containsText" text="TERMINADA EXTEMPORÁNEA">
      <formula>NOT(ISERROR(SEARCH("TERMINADA EXTEMPORÁNEA",Y75)))</formula>
    </cfRule>
    <cfRule type="containsText" dxfId="557" priority="588" operator="containsText" text="TERMINADA">
      <formula>NOT(ISERROR(SEARCH("TERMINADA",Y75)))</formula>
    </cfRule>
    <cfRule type="containsText" dxfId="556" priority="589" operator="containsText" text="EN PROCESO">
      <formula>NOT(ISERROR(SEARCH("EN PROCESO",Y75)))</formula>
    </cfRule>
    <cfRule type="containsText" dxfId="555" priority="590" operator="containsText" text="INCUMPLIDA">
      <formula>NOT(ISERROR(SEARCH("INCUMPLIDA",Y75)))</formula>
    </cfRule>
    <cfRule type="containsText" dxfId="554" priority="591" operator="containsText" text="SIN INICIAR">
      <formula>NOT(ISERROR(SEARCH("SIN INICIAR",Y75)))</formula>
    </cfRule>
  </conditionalFormatting>
  <conditionalFormatting sqref="Y76:Z76">
    <cfRule type="containsText" dxfId="553" priority="582" operator="containsText" text="TERMINADA EXTEMPORÁNEA">
      <formula>NOT(ISERROR(SEARCH("TERMINADA EXTEMPORÁNEA",Y76)))</formula>
    </cfRule>
    <cfRule type="containsText" dxfId="552" priority="583" operator="containsText" text="TERMINADA">
      <formula>NOT(ISERROR(SEARCH("TERMINADA",Y76)))</formula>
    </cfRule>
    <cfRule type="containsText" dxfId="551" priority="584" operator="containsText" text="EN PROCESO">
      <formula>NOT(ISERROR(SEARCH("EN PROCESO",Y76)))</formula>
    </cfRule>
    <cfRule type="containsText" dxfId="550" priority="585" operator="containsText" text="INCUMPLIDA">
      <formula>NOT(ISERROR(SEARCH("INCUMPLIDA",Y76)))</formula>
    </cfRule>
    <cfRule type="containsText" dxfId="549" priority="586" operator="containsText" text="SIN INICIAR">
      <formula>NOT(ISERROR(SEARCH("SIN INICIAR",Y76)))</formula>
    </cfRule>
  </conditionalFormatting>
  <conditionalFormatting sqref="Z76">
    <cfRule type="containsText" dxfId="548" priority="581" operator="containsText" text="ABIERTA">
      <formula>NOT(ISERROR(SEARCH("ABIERTA",Z76)))</formula>
    </cfRule>
  </conditionalFormatting>
  <conditionalFormatting sqref="Z76">
    <cfRule type="containsText" dxfId="547" priority="576" operator="containsText" text="TERMINADA EXTEMPORÁNEA">
      <formula>NOT(ISERROR(SEARCH("TERMINADA EXTEMPORÁNEA",Z76)))</formula>
    </cfRule>
    <cfRule type="containsText" dxfId="546" priority="577" operator="containsText" text="TERMINADA">
      <formula>NOT(ISERROR(SEARCH("TERMINADA",Z76)))</formula>
    </cfRule>
    <cfRule type="containsText" dxfId="545" priority="578" operator="containsText" text="EN PROCESO">
      <formula>NOT(ISERROR(SEARCH("EN PROCESO",Z76)))</formula>
    </cfRule>
    <cfRule type="containsText" dxfId="544" priority="579" operator="containsText" text="INCUMPLIDA">
      <formula>NOT(ISERROR(SEARCH("INCUMPLIDA",Z76)))</formula>
    </cfRule>
    <cfRule type="containsText" dxfId="543" priority="580" operator="containsText" text="SIN INICIAR">
      <formula>NOT(ISERROR(SEARCH("SIN INICIAR",Z76)))</formula>
    </cfRule>
  </conditionalFormatting>
  <conditionalFormatting sqref="Z76">
    <cfRule type="containsText" dxfId="542" priority="575" operator="containsText" text="ABIERTA">
      <formula>NOT(ISERROR(SEARCH("ABIERTA",Z76)))</formula>
    </cfRule>
  </conditionalFormatting>
  <conditionalFormatting sqref="Y76">
    <cfRule type="containsText" dxfId="541" priority="570" operator="containsText" text="TERMINADA EXTEMPORÁNEA">
      <formula>NOT(ISERROR(SEARCH("TERMINADA EXTEMPORÁNEA",Y76)))</formula>
    </cfRule>
    <cfRule type="containsText" dxfId="540" priority="571" operator="containsText" text="TERMINADA">
      <formula>NOT(ISERROR(SEARCH("TERMINADA",Y76)))</formula>
    </cfRule>
    <cfRule type="containsText" dxfId="539" priority="572" operator="containsText" text="EN PROCESO">
      <formula>NOT(ISERROR(SEARCH("EN PROCESO",Y76)))</formula>
    </cfRule>
    <cfRule type="containsText" dxfId="538" priority="573" operator="containsText" text="INCUMPLIDA">
      <formula>NOT(ISERROR(SEARCH("INCUMPLIDA",Y76)))</formula>
    </cfRule>
    <cfRule type="containsText" dxfId="537" priority="574" operator="containsText" text="SIN INICIAR">
      <formula>NOT(ISERROR(SEARCH("SIN INICIAR",Y76)))</formula>
    </cfRule>
  </conditionalFormatting>
  <conditionalFormatting sqref="Y77:Z77">
    <cfRule type="containsText" dxfId="536" priority="565" operator="containsText" text="TERMINADA EXTEMPORÁNEA">
      <formula>NOT(ISERROR(SEARCH("TERMINADA EXTEMPORÁNEA",Y77)))</formula>
    </cfRule>
    <cfRule type="containsText" dxfId="535" priority="566" operator="containsText" text="TERMINADA">
      <formula>NOT(ISERROR(SEARCH("TERMINADA",Y77)))</formula>
    </cfRule>
    <cfRule type="containsText" dxfId="534" priority="567" operator="containsText" text="EN PROCESO">
      <formula>NOT(ISERROR(SEARCH("EN PROCESO",Y77)))</formula>
    </cfRule>
    <cfRule type="containsText" dxfId="533" priority="568" operator="containsText" text="INCUMPLIDA">
      <formula>NOT(ISERROR(SEARCH("INCUMPLIDA",Y77)))</formula>
    </cfRule>
    <cfRule type="containsText" dxfId="532" priority="569" operator="containsText" text="SIN INICIAR">
      <formula>NOT(ISERROR(SEARCH("SIN INICIAR",Y77)))</formula>
    </cfRule>
  </conditionalFormatting>
  <conditionalFormatting sqref="Z77">
    <cfRule type="containsText" dxfId="531" priority="564" operator="containsText" text="ABIERTA">
      <formula>NOT(ISERROR(SEARCH("ABIERTA",Z77)))</formula>
    </cfRule>
  </conditionalFormatting>
  <conditionalFormatting sqref="Z77">
    <cfRule type="containsText" dxfId="530" priority="559" operator="containsText" text="TERMINADA EXTEMPORÁNEA">
      <formula>NOT(ISERROR(SEARCH("TERMINADA EXTEMPORÁNEA",Z77)))</formula>
    </cfRule>
    <cfRule type="containsText" dxfId="529" priority="560" operator="containsText" text="TERMINADA">
      <formula>NOT(ISERROR(SEARCH("TERMINADA",Z77)))</formula>
    </cfRule>
    <cfRule type="containsText" dxfId="528" priority="561" operator="containsText" text="EN PROCESO">
      <formula>NOT(ISERROR(SEARCH("EN PROCESO",Z77)))</formula>
    </cfRule>
    <cfRule type="containsText" dxfId="527" priority="562" operator="containsText" text="INCUMPLIDA">
      <formula>NOT(ISERROR(SEARCH("INCUMPLIDA",Z77)))</formula>
    </cfRule>
    <cfRule type="containsText" dxfId="526" priority="563" operator="containsText" text="SIN INICIAR">
      <formula>NOT(ISERROR(SEARCH("SIN INICIAR",Z77)))</formula>
    </cfRule>
  </conditionalFormatting>
  <conditionalFormatting sqref="Z77">
    <cfRule type="containsText" dxfId="525" priority="558" operator="containsText" text="ABIERTA">
      <formula>NOT(ISERROR(SEARCH("ABIERTA",Z77)))</formula>
    </cfRule>
  </conditionalFormatting>
  <conditionalFormatting sqref="Y77">
    <cfRule type="containsText" dxfId="524" priority="553" operator="containsText" text="TERMINADA EXTEMPORÁNEA">
      <formula>NOT(ISERROR(SEARCH("TERMINADA EXTEMPORÁNEA",Y77)))</formula>
    </cfRule>
    <cfRule type="containsText" dxfId="523" priority="554" operator="containsText" text="TERMINADA">
      <formula>NOT(ISERROR(SEARCH("TERMINADA",Y77)))</formula>
    </cfRule>
    <cfRule type="containsText" dxfId="522" priority="555" operator="containsText" text="EN PROCESO">
      <formula>NOT(ISERROR(SEARCH("EN PROCESO",Y77)))</formula>
    </cfRule>
    <cfRule type="containsText" dxfId="521" priority="556" operator="containsText" text="INCUMPLIDA">
      <formula>NOT(ISERROR(SEARCH("INCUMPLIDA",Y77)))</formula>
    </cfRule>
    <cfRule type="containsText" dxfId="520" priority="557" operator="containsText" text="SIN INICIAR">
      <formula>NOT(ISERROR(SEARCH("SIN INICIAR",Y77)))</formula>
    </cfRule>
  </conditionalFormatting>
  <conditionalFormatting sqref="Y78:Z78">
    <cfRule type="containsText" dxfId="519" priority="548" operator="containsText" text="TERMINADA EXTEMPORÁNEA">
      <formula>NOT(ISERROR(SEARCH("TERMINADA EXTEMPORÁNEA",Y78)))</formula>
    </cfRule>
    <cfRule type="containsText" dxfId="518" priority="549" operator="containsText" text="TERMINADA">
      <formula>NOT(ISERROR(SEARCH("TERMINADA",Y78)))</formula>
    </cfRule>
    <cfRule type="containsText" dxfId="517" priority="550" operator="containsText" text="EN PROCESO">
      <formula>NOT(ISERROR(SEARCH("EN PROCESO",Y78)))</formula>
    </cfRule>
    <cfRule type="containsText" dxfId="516" priority="551" operator="containsText" text="INCUMPLIDA">
      <formula>NOT(ISERROR(SEARCH("INCUMPLIDA",Y78)))</formula>
    </cfRule>
    <cfRule type="containsText" dxfId="515" priority="552" operator="containsText" text="SIN INICIAR">
      <formula>NOT(ISERROR(SEARCH("SIN INICIAR",Y78)))</formula>
    </cfRule>
  </conditionalFormatting>
  <conditionalFormatting sqref="Z78">
    <cfRule type="containsText" dxfId="514" priority="547" operator="containsText" text="ABIERTA">
      <formula>NOT(ISERROR(SEARCH("ABIERTA",Z78)))</formula>
    </cfRule>
  </conditionalFormatting>
  <conditionalFormatting sqref="Z78">
    <cfRule type="containsText" dxfId="513" priority="542" operator="containsText" text="TERMINADA EXTEMPORÁNEA">
      <formula>NOT(ISERROR(SEARCH("TERMINADA EXTEMPORÁNEA",Z78)))</formula>
    </cfRule>
    <cfRule type="containsText" dxfId="512" priority="543" operator="containsText" text="TERMINADA">
      <formula>NOT(ISERROR(SEARCH("TERMINADA",Z78)))</formula>
    </cfRule>
    <cfRule type="containsText" dxfId="511" priority="544" operator="containsText" text="EN PROCESO">
      <formula>NOT(ISERROR(SEARCH("EN PROCESO",Z78)))</formula>
    </cfRule>
    <cfRule type="containsText" dxfId="510" priority="545" operator="containsText" text="INCUMPLIDA">
      <formula>NOT(ISERROR(SEARCH("INCUMPLIDA",Z78)))</formula>
    </cfRule>
    <cfRule type="containsText" dxfId="509" priority="546" operator="containsText" text="SIN INICIAR">
      <formula>NOT(ISERROR(SEARCH("SIN INICIAR",Z78)))</formula>
    </cfRule>
  </conditionalFormatting>
  <conditionalFormatting sqref="Z78">
    <cfRule type="containsText" dxfId="508" priority="541" operator="containsText" text="ABIERTA">
      <formula>NOT(ISERROR(SEARCH("ABIERTA",Z78)))</formula>
    </cfRule>
  </conditionalFormatting>
  <conditionalFormatting sqref="Y78">
    <cfRule type="containsText" dxfId="507" priority="536" operator="containsText" text="TERMINADA EXTEMPORÁNEA">
      <formula>NOT(ISERROR(SEARCH("TERMINADA EXTEMPORÁNEA",Y78)))</formula>
    </cfRule>
    <cfRule type="containsText" dxfId="506" priority="537" operator="containsText" text="TERMINADA">
      <formula>NOT(ISERROR(SEARCH("TERMINADA",Y78)))</formula>
    </cfRule>
    <cfRule type="containsText" dxfId="505" priority="538" operator="containsText" text="EN PROCESO">
      <formula>NOT(ISERROR(SEARCH("EN PROCESO",Y78)))</formula>
    </cfRule>
    <cfRule type="containsText" dxfId="504" priority="539" operator="containsText" text="INCUMPLIDA">
      <formula>NOT(ISERROR(SEARCH("INCUMPLIDA",Y78)))</formula>
    </cfRule>
    <cfRule type="containsText" dxfId="503" priority="540" operator="containsText" text="SIN INICIAR">
      <formula>NOT(ISERROR(SEARCH("SIN INICIAR",Y78)))</formula>
    </cfRule>
  </conditionalFormatting>
  <conditionalFormatting sqref="Y79:Z79">
    <cfRule type="containsText" dxfId="502" priority="531" operator="containsText" text="TERMINADA EXTEMPORÁNEA">
      <formula>NOT(ISERROR(SEARCH("TERMINADA EXTEMPORÁNEA",Y79)))</formula>
    </cfRule>
    <cfRule type="containsText" dxfId="501" priority="532" operator="containsText" text="TERMINADA">
      <formula>NOT(ISERROR(SEARCH("TERMINADA",Y79)))</formula>
    </cfRule>
    <cfRule type="containsText" dxfId="500" priority="533" operator="containsText" text="EN PROCESO">
      <formula>NOT(ISERROR(SEARCH("EN PROCESO",Y79)))</formula>
    </cfRule>
    <cfRule type="containsText" dxfId="499" priority="534" operator="containsText" text="INCUMPLIDA">
      <formula>NOT(ISERROR(SEARCH("INCUMPLIDA",Y79)))</formula>
    </cfRule>
    <cfRule type="containsText" dxfId="498" priority="535" operator="containsText" text="SIN INICIAR">
      <formula>NOT(ISERROR(SEARCH("SIN INICIAR",Y79)))</formula>
    </cfRule>
  </conditionalFormatting>
  <conditionalFormatting sqref="Z79">
    <cfRule type="containsText" dxfId="497" priority="530" operator="containsText" text="ABIERTA">
      <formula>NOT(ISERROR(SEARCH("ABIERTA",Z79)))</formula>
    </cfRule>
  </conditionalFormatting>
  <conditionalFormatting sqref="Z79">
    <cfRule type="containsText" dxfId="496" priority="525" operator="containsText" text="TERMINADA EXTEMPORÁNEA">
      <formula>NOT(ISERROR(SEARCH("TERMINADA EXTEMPORÁNEA",Z79)))</formula>
    </cfRule>
    <cfRule type="containsText" dxfId="495" priority="526" operator="containsText" text="TERMINADA">
      <formula>NOT(ISERROR(SEARCH("TERMINADA",Z79)))</formula>
    </cfRule>
    <cfRule type="containsText" dxfId="494" priority="527" operator="containsText" text="EN PROCESO">
      <formula>NOT(ISERROR(SEARCH("EN PROCESO",Z79)))</formula>
    </cfRule>
    <cfRule type="containsText" dxfId="493" priority="528" operator="containsText" text="INCUMPLIDA">
      <formula>NOT(ISERROR(SEARCH("INCUMPLIDA",Z79)))</formula>
    </cfRule>
    <cfRule type="containsText" dxfId="492" priority="529" operator="containsText" text="SIN INICIAR">
      <formula>NOT(ISERROR(SEARCH("SIN INICIAR",Z79)))</formula>
    </cfRule>
  </conditionalFormatting>
  <conditionalFormatting sqref="Z79">
    <cfRule type="containsText" dxfId="491" priority="524" operator="containsText" text="ABIERTA">
      <formula>NOT(ISERROR(SEARCH("ABIERTA",Z79)))</formula>
    </cfRule>
  </conditionalFormatting>
  <conditionalFormatting sqref="Y79">
    <cfRule type="containsText" dxfId="490" priority="519" operator="containsText" text="TERMINADA EXTEMPORÁNEA">
      <formula>NOT(ISERROR(SEARCH("TERMINADA EXTEMPORÁNEA",Y79)))</formula>
    </cfRule>
    <cfRule type="containsText" dxfId="489" priority="520" operator="containsText" text="TERMINADA">
      <formula>NOT(ISERROR(SEARCH("TERMINADA",Y79)))</formula>
    </cfRule>
    <cfRule type="containsText" dxfId="488" priority="521" operator="containsText" text="EN PROCESO">
      <formula>NOT(ISERROR(SEARCH("EN PROCESO",Y79)))</formula>
    </cfRule>
    <cfRule type="containsText" dxfId="487" priority="522" operator="containsText" text="INCUMPLIDA">
      <formula>NOT(ISERROR(SEARCH("INCUMPLIDA",Y79)))</formula>
    </cfRule>
    <cfRule type="containsText" dxfId="486" priority="523" operator="containsText" text="SIN INICIAR">
      <formula>NOT(ISERROR(SEARCH("SIN INICIAR",Y79)))</formula>
    </cfRule>
  </conditionalFormatting>
  <conditionalFormatting sqref="Y80:Z80">
    <cfRule type="containsText" dxfId="485" priority="514" operator="containsText" text="TERMINADA EXTEMPORÁNEA">
      <formula>NOT(ISERROR(SEARCH("TERMINADA EXTEMPORÁNEA",Y80)))</formula>
    </cfRule>
    <cfRule type="containsText" dxfId="484" priority="515" operator="containsText" text="TERMINADA">
      <formula>NOT(ISERROR(SEARCH("TERMINADA",Y80)))</formula>
    </cfRule>
    <cfRule type="containsText" dxfId="483" priority="516" operator="containsText" text="EN PROCESO">
      <formula>NOT(ISERROR(SEARCH("EN PROCESO",Y80)))</formula>
    </cfRule>
    <cfRule type="containsText" dxfId="482" priority="517" operator="containsText" text="INCUMPLIDA">
      <formula>NOT(ISERROR(SEARCH("INCUMPLIDA",Y80)))</formula>
    </cfRule>
    <cfRule type="containsText" dxfId="481" priority="518" operator="containsText" text="SIN INICIAR">
      <formula>NOT(ISERROR(SEARCH("SIN INICIAR",Y80)))</formula>
    </cfRule>
  </conditionalFormatting>
  <conditionalFormatting sqref="Z80">
    <cfRule type="containsText" dxfId="480" priority="513" operator="containsText" text="ABIERTA">
      <formula>NOT(ISERROR(SEARCH("ABIERTA",Z80)))</formula>
    </cfRule>
  </conditionalFormatting>
  <conditionalFormatting sqref="Z80">
    <cfRule type="containsText" dxfId="479" priority="508" operator="containsText" text="TERMINADA EXTEMPORÁNEA">
      <formula>NOT(ISERROR(SEARCH("TERMINADA EXTEMPORÁNEA",Z80)))</formula>
    </cfRule>
    <cfRule type="containsText" dxfId="478" priority="509" operator="containsText" text="TERMINADA">
      <formula>NOT(ISERROR(SEARCH("TERMINADA",Z80)))</formula>
    </cfRule>
    <cfRule type="containsText" dxfId="477" priority="510" operator="containsText" text="EN PROCESO">
      <formula>NOT(ISERROR(SEARCH("EN PROCESO",Z80)))</formula>
    </cfRule>
    <cfRule type="containsText" dxfId="476" priority="511" operator="containsText" text="INCUMPLIDA">
      <formula>NOT(ISERROR(SEARCH("INCUMPLIDA",Z80)))</formula>
    </cfRule>
    <cfRule type="containsText" dxfId="475" priority="512" operator="containsText" text="SIN INICIAR">
      <formula>NOT(ISERROR(SEARCH("SIN INICIAR",Z80)))</formula>
    </cfRule>
  </conditionalFormatting>
  <conditionalFormatting sqref="Z80">
    <cfRule type="containsText" dxfId="474" priority="507" operator="containsText" text="ABIERTA">
      <formula>NOT(ISERROR(SEARCH("ABIERTA",Z80)))</formula>
    </cfRule>
  </conditionalFormatting>
  <conditionalFormatting sqref="Y80">
    <cfRule type="containsText" dxfId="473" priority="502" operator="containsText" text="TERMINADA EXTEMPORÁNEA">
      <formula>NOT(ISERROR(SEARCH("TERMINADA EXTEMPORÁNEA",Y80)))</formula>
    </cfRule>
    <cfRule type="containsText" dxfId="472" priority="503" operator="containsText" text="TERMINADA">
      <formula>NOT(ISERROR(SEARCH("TERMINADA",Y80)))</formula>
    </cfRule>
    <cfRule type="containsText" dxfId="471" priority="504" operator="containsText" text="EN PROCESO">
      <formula>NOT(ISERROR(SEARCH("EN PROCESO",Y80)))</formula>
    </cfRule>
    <cfRule type="containsText" dxfId="470" priority="505" operator="containsText" text="INCUMPLIDA">
      <formula>NOT(ISERROR(SEARCH("INCUMPLIDA",Y80)))</formula>
    </cfRule>
    <cfRule type="containsText" dxfId="469" priority="506" operator="containsText" text="SIN INICIAR">
      <formula>NOT(ISERROR(SEARCH("SIN INICIAR",Y80)))</formula>
    </cfRule>
  </conditionalFormatting>
  <conditionalFormatting sqref="Y81:Z81">
    <cfRule type="containsText" dxfId="468" priority="480" operator="containsText" text="TERMINADA EXTEMPORÁNEA">
      <formula>NOT(ISERROR(SEARCH("TERMINADA EXTEMPORÁNEA",Y81)))</formula>
    </cfRule>
    <cfRule type="containsText" dxfId="467" priority="481" operator="containsText" text="TERMINADA">
      <formula>NOT(ISERROR(SEARCH("TERMINADA",Y81)))</formula>
    </cfRule>
    <cfRule type="containsText" dxfId="466" priority="482" operator="containsText" text="EN PROCESO">
      <formula>NOT(ISERROR(SEARCH("EN PROCESO",Y81)))</formula>
    </cfRule>
    <cfRule type="containsText" dxfId="465" priority="483" operator="containsText" text="INCUMPLIDA">
      <formula>NOT(ISERROR(SEARCH("INCUMPLIDA",Y81)))</formula>
    </cfRule>
    <cfRule type="containsText" dxfId="464" priority="484" operator="containsText" text="SIN INICIAR">
      <formula>NOT(ISERROR(SEARCH("SIN INICIAR",Y81)))</formula>
    </cfRule>
  </conditionalFormatting>
  <conditionalFormatting sqref="Z81">
    <cfRule type="containsText" dxfId="463" priority="479" operator="containsText" text="ABIERTA">
      <formula>NOT(ISERROR(SEARCH("ABIERTA",Z81)))</formula>
    </cfRule>
  </conditionalFormatting>
  <conditionalFormatting sqref="Z81">
    <cfRule type="containsText" dxfId="462" priority="474" operator="containsText" text="TERMINADA EXTEMPORÁNEA">
      <formula>NOT(ISERROR(SEARCH("TERMINADA EXTEMPORÁNEA",Z81)))</formula>
    </cfRule>
    <cfRule type="containsText" dxfId="461" priority="475" operator="containsText" text="TERMINADA">
      <formula>NOT(ISERROR(SEARCH("TERMINADA",Z81)))</formula>
    </cfRule>
    <cfRule type="containsText" dxfId="460" priority="476" operator="containsText" text="EN PROCESO">
      <formula>NOT(ISERROR(SEARCH("EN PROCESO",Z81)))</formula>
    </cfRule>
    <cfRule type="containsText" dxfId="459" priority="477" operator="containsText" text="INCUMPLIDA">
      <formula>NOT(ISERROR(SEARCH("INCUMPLIDA",Z81)))</formula>
    </cfRule>
    <cfRule type="containsText" dxfId="458" priority="478" operator="containsText" text="SIN INICIAR">
      <formula>NOT(ISERROR(SEARCH("SIN INICIAR",Z81)))</formula>
    </cfRule>
  </conditionalFormatting>
  <conditionalFormatting sqref="Z81">
    <cfRule type="containsText" dxfId="457" priority="473" operator="containsText" text="ABIERTA">
      <formula>NOT(ISERROR(SEARCH("ABIERTA",Z81)))</formula>
    </cfRule>
  </conditionalFormatting>
  <conditionalFormatting sqref="Y81">
    <cfRule type="containsText" dxfId="456" priority="468" operator="containsText" text="TERMINADA EXTEMPORÁNEA">
      <formula>NOT(ISERROR(SEARCH("TERMINADA EXTEMPORÁNEA",Y81)))</formula>
    </cfRule>
    <cfRule type="containsText" dxfId="455" priority="469" operator="containsText" text="TERMINADA">
      <formula>NOT(ISERROR(SEARCH("TERMINADA",Y81)))</formula>
    </cfRule>
    <cfRule type="containsText" dxfId="454" priority="470" operator="containsText" text="EN PROCESO">
      <formula>NOT(ISERROR(SEARCH("EN PROCESO",Y81)))</formula>
    </cfRule>
    <cfRule type="containsText" dxfId="453" priority="471" operator="containsText" text="INCUMPLIDA">
      <formula>NOT(ISERROR(SEARCH("INCUMPLIDA",Y81)))</formula>
    </cfRule>
    <cfRule type="containsText" dxfId="452" priority="472" operator="containsText" text="SIN INICIAR">
      <formula>NOT(ISERROR(SEARCH("SIN INICIAR",Y81)))</formula>
    </cfRule>
  </conditionalFormatting>
  <conditionalFormatting sqref="AN29">
    <cfRule type="containsText" dxfId="451" priority="461" operator="containsText" text="CERRADA">
      <formula>NOT(ISERROR(SEARCH("CERRADA",AN29)))</formula>
    </cfRule>
    <cfRule type="containsText" dxfId="450" priority="462" operator="containsText" text="ABIERTA">
      <formula>NOT(ISERROR(SEARCH("ABIERTA",AN29)))</formula>
    </cfRule>
  </conditionalFormatting>
  <conditionalFormatting sqref="AN35">
    <cfRule type="containsText" dxfId="449" priority="457" operator="containsText" text="CERRADA">
      <formula>NOT(ISERROR(SEARCH("CERRADA",AN35)))</formula>
    </cfRule>
    <cfRule type="containsText" dxfId="448" priority="458" operator="containsText" text="ABIERTA">
      <formula>NOT(ISERROR(SEARCH("ABIERTA",AN35)))</formula>
    </cfRule>
  </conditionalFormatting>
  <conditionalFormatting sqref="Y82">
    <cfRule type="containsText" dxfId="447" priority="446" operator="containsText" text="TERMINADA EXTEMPORÁNEA">
      <formula>NOT(ISERROR(SEARCH("TERMINADA EXTEMPORÁNEA",Y82)))</formula>
    </cfRule>
    <cfRule type="containsText" dxfId="446" priority="447" operator="containsText" text="TERMINADA">
      <formula>NOT(ISERROR(SEARCH("TERMINADA",Y82)))</formula>
    </cfRule>
    <cfRule type="containsText" dxfId="445" priority="448" operator="containsText" text="EN PROCESO">
      <formula>NOT(ISERROR(SEARCH("EN PROCESO",Y82)))</formula>
    </cfRule>
    <cfRule type="containsText" dxfId="444" priority="449" operator="containsText" text="INCUMPLIDA">
      <formula>NOT(ISERROR(SEARCH("INCUMPLIDA",Y82)))</formula>
    </cfRule>
    <cfRule type="containsText" dxfId="443" priority="450" operator="containsText" text="SIN INICIAR">
      <formula>NOT(ISERROR(SEARCH("SIN INICIAR",Y82)))</formula>
    </cfRule>
  </conditionalFormatting>
  <conditionalFormatting sqref="Y82">
    <cfRule type="containsText" dxfId="442" priority="441" operator="containsText" text="TERMINADA EXTEMPORÁNEA">
      <formula>NOT(ISERROR(SEARCH("TERMINADA EXTEMPORÁNEA",Y82)))</formula>
    </cfRule>
    <cfRule type="containsText" dxfId="441" priority="442" operator="containsText" text="TERMINADA">
      <formula>NOT(ISERROR(SEARCH("TERMINADA",Y82)))</formula>
    </cfRule>
    <cfRule type="containsText" dxfId="440" priority="443" operator="containsText" text="EN PROCESO">
      <formula>NOT(ISERROR(SEARCH("EN PROCESO",Y82)))</formula>
    </cfRule>
    <cfRule type="containsText" dxfId="439" priority="444" operator="containsText" text="INCUMPLIDA">
      <formula>NOT(ISERROR(SEARCH("INCUMPLIDA",Y82)))</formula>
    </cfRule>
    <cfRule type="containsText" dxfId="438" priority="445" operator="containsText" text="SIN INICIAR">
      <formula>NOT(ISERROR(SEARCH("SIN INICIAR",Y82)))</formula>
    </cfRule>
  </conditionalFormatting>
  <conditionalFormatting sqref="Y84">
    <cfRule type="containsText" dxfId="437" priority="436" operator="containsText" text="TERMINADA EXTEMPORÁNEA">
      <formula>NOT(ISERROR(SEARCH("TERMINADA EXTEMPORÁNEA",Y84)))</formula>
    </cfRule>
    <cfRule type="containsText" dxfId="436" priority="437" operator="containsText" text="TERMINADA">
      <formula>NOT(ISERROR(SEARCH("TERMINADA",Y84)))</formula>
    </cfRule>
    <cfRule type="containsText" dxfId="435" priority="438" operator="containsText" text="EN PROCESO">
      <formula>NOT(ISERROR(SEARCH("EN PROCESO",Y84)))</formula>
    </cfRule>
    <cfRule type="containsText" dxfId="434" priority="439" operator="containsText" text="INCUMPLIDA">
      <formula>NOT(ISERROR(SEARCH("INCUMPLIDA",Y84)))</formula>
    </cfRule>
    <cfRule type="containsText" dxfId="433" priority="440" operator="containsText" text="SIN INICIAR">
      <formula>NOT(ISERROR(SEARCH("SIN INICIAR",Y84)))</formula>
    </cfRule>
  </conditionalFormatting>
  <conditionalFormatting sqref="Y84">
    <cfRule type="containsText" dxfId="432" priority="431" operator="containsText" text="TERMINADA EXTEMPORÁNEA">
      <formula>NOT(ISERROR(SEARCH("TERMINADA EXTEMPORÁNEA",Y84)))</formula>
    </cfRule>
    <cfRule type="containsText" dxfId="431" priority="432" operator="containsText" text="TERMINADA">
      <formula>NOT(ISERROR(SEARCH("TERMINADA",Y84)))</formula>
    </cfRule>
    <cfRule type="containsText" dxfId="430" priority="433" operator="containsText" text="EN PROCESO">
      <formula>NOT(ISERROR(SEARCH("EN PROCESO",Y84)))</formula>
    </cfRule>
    <cfRule type="containsText" dxfId="429" priority="434" operator="containsText" text="INCUMPLIDA">
      <formula>NOT(ISERROR(SEARCH("INCUMPLIDA",Y84)))</formula>
    </cfRule>
    <cfRule type="containsText" dxfId="428" priority="435" operator="containsText" text="SIN INICIAR">
      <formula>NOT(ISERROR(SEARCH("SIN INICIAR",Y84)))</formula>
    </cfRule>
  </conditionalFormatting>
  <conditionalFormatting sqref="Y85">
    <cfRule type="containsText" dxfId="427" priority="426" operator="containsText" text="TERMINADA EXTEMPORÁNEA">
      <formula>NOT(ISERROR(SEARCH("TERMINADA EXTEMPORÁNEA",Y85)))</formula>
    </cfRule>
    <cfRule type="containsText" dxfId="426" priority="427" operator="containsText" text="TERMINADA">
      <formula>NOT(ISERROR(SEARCH("TERMINADA",Y85)))</formula>
    </cfRule>
    <cfRule type="containsText" dxfId="425" priority="428" operator="containsText" text="EN PROCESO">
      <formula>NOT(ISERROR(SEARCH("EN PROCESO",Y85)))</formula>
    </cfRule>
    <cfRule type="containsText" dxfId="424" priority="429" operator="containsText" text="INCUMPLIDA">
      <formula>NOT(ISERROR(SEARCH("INCUMPLIDA",Y85)))</formula>
    </cfRule>
    <cfRule type="containsText" dxfId="423" priority="430" operator="containsText" text="SIN INICIAR">
      <formula>NOT(ISERROR(SEARCH("SIN INICIAR",Y85)))</formula>
    </cfRule>
  </conditionalFormatting>
  <conditionalFormatting sqref="Y85">
    <cfRule type="containsText" dxfId="422" priority="421" operator="containsText" text="TERMINADA EXTEMPORÁNEA">
      <formula>NOT(ISERROR(SEARCH("TERMINADA EXTEMPORÁNEA",Y85)))</formula>
    </cfRule>
    <cfRule type="containsText" dxfId="421" priority="422" operator="containsText" text="TERMINADA">
      <formula>NOT(ISERROR(SEARCH("TERMINADA",Y85)))</formula>
    </cfRule>
    <cfRule type="containsText" dxfId="420" priority="423" operator="containsText" text="EN PROCESO">
      <formula>NOT(ISERROR(SEARCH("EN PROCESO",Y85)))</formula>
    </cfRule>
    <cfRule type="containsText" dxfId="419" priority="424" operator="containsText" text="INCUMPLIDA">
      <formula>NOT(ISERROR(SEARCH("INCUMPLIDA",Y85)))</formula>
    </cfRule>
    <cfRule type="containsText" dxfId="418" priority="425" operator="containsText" text="SIN INICIAR">
      <formula>NOT(ISERROR(SEARCH("SIN INICIAR",Y85)))</formula>
    </cfRule>
  </conditionalFormatting>
  <conditionalFormatting sqref="Y86">
    <cfRule type="containsText" dxfId="417" priority="416" operator="containsText" text="TERMINADA EXTEMPORÁNEA">
      <formula>NOT(ISERROR(SEARCH("TERMINADA EXTEMPORÁNEA",Y86)))</formula>
    </cfRule>
    <cfRule type="containsText" dxfId="416" priority="417" operator="containsText" text="TERMINADA">
      <formula>NOT(ISERROR(SEARCH("TERMINADA",Y86)))</formula>
    </cfRule>
    <cfRule type="containsText" dxfId="415" priority="418" operator="containsText" text="EN PROCESO">
      <formula>NOT(ISERROR(SEARCH("EN PROCESO",Y86)))</formula>
    </cfRule>
    <cfRule type="containsText" dxfId="414" priority="419" operator="containsText" text="INCUMPLIDA">
      <formula>NOT(ISERROR(SEARCH("INCUMPLIDA",Y86)))</formula>
    </cfRule>
    <cfRule type="containsText" dxfId="413" priority="420" operator="containsText" text="SIN INICIAR">
      <formula>NOT(ISERROR(SEARCH("SIN INICIAR",Y86)))</formula>
    </cfRule>
  </conditionalFormatting>
  <conditionalFormatting sqref="Y86">
    <cfRule type="containsText" dxfId="412" priority="411" operator="containsText" text="TERMINADA EXTEMPORÁNEA">
      <formula>NOT(ISERROR(SEARCH("TERMINADA EXTEMPORÁNEA",Y86)))</formula>
    </cfRule>
    <cfRule type="containsText" dxfId="411" priority="412" operator="containsText" text="TERMINADA">
      <formula>NOT(ISERROR(SEARCH("TERMINADA",Y86)))</formula>
    </cfRule>
    <cfRule type="containsText" dxfId="410" priority="413" operator="containsText" text="EN PROCESO">
      <formula>NOT(ISERROR(SEARCH("EN PROCESO",Y86)))</formula>
    </cfRule>
    <cfRule type="containsText" dxfId="409" priority="414" operator="containsText" text="INCUMPLIDA">
      <formula>NOT(ISERROR(SEARCH("INCUMPLIDA",Y86)))</formula>
    </cfRule>
    <cfRule type="containsText" dxfId="408" priority="415" operator="containsText" text="SIN INICIAR">
      <formula>NOT(ISERROR(SEARCH("SIN INICIAR",Y86)))</formula>
    </cfRule>
  </conditionalFormatting>
  <conditionalFormatting sqref="Y89">
    <cfRule type="containsText" dxfId="407" priority="406" operator="containsText" text="TERMINADA EXTEMPORÁNEA">
      <formula>NOT(ISERROR(SEARCH("TERMINADA EXTEMPORÁNEA",Y89)))</formula>
    </cfRule>
    <cfRule type="containsText" dxfId="406" priority="407" operator="containsText" text="TERMINADA">
      <formula>NOT(ISERROR(SEARCH("TERMINADA",Y89)))</formula>
    </cfRule>
    <cfRule type="containsText" dxfId="405" priority="408" operator="containsText" text="EN PROCESO">
      <formula>NOT(ISERROR(SEARCH("EN PROCESO",Y89)))</formula>
    </cfRule>
    <cfRule type="containsText" dxfId="404" priority="409" operator="containsText" text="INCUMPLIDA">
      <formula>NOT(ISERROR(SEARCH("INCUMPLIDA",Y89)))</formula>
    </cfRule>
    <cfRule type="containsText" dxfId="403" priority="410" operator="containsText" text="SIN INICIAR">
      <formula>NOT(ISERROR(SEARCH("SIN INICIAR",Y89)))</formula>
    </cfRule>
  </conditionalFormatting>
  <conditionalFormatting sqref="Y89">
    <cfRule type="containsText" dxfId="402" priority="401" operator="containsText" text="TERMINADA EXTEMPORÁNEA">
      <formula>NOT(ISERROR(SEARCH("TERMINADA EXTEMPORÁNEA",Y89)))</formula>
    </cfRule>
    <cfRule type="containsText" dxfId="401" priority="402" operator="containsText" text="TERMINADA">
      <formula>NOT(ISERROR(SEARCH("TERMINADA",Y89)))</formula>
    </cfRule>
    <cfRule type="containsText" dxfId="400" priority="403" operator="containsText" text="EN PROCESO">
      <formula>NOT(ISERROR(SEARCH("EN PROCESO",Y89)))</formula>
    </cfRule>
    <cfRule type="containsText" dxfId="399" priority="404" operator="containsText" text="INCUMPLIDA">
      <formula>NOT(ISERROR(SEARCH("INCUMPLIDA",Y89)))</formula>
    </cfRule>
    <cfRule type="containsText" dxfId="398" priority="405" operator="containsText" text="SIN INICIAR">
      <formula>NOT(ISERROR(SEARCH("SIN INICIAR",Y89)))</formula>
    </cfRule>
  </conditionalFormatting>
  <conditionalFormatting sqref="Y91">
    <cfRule type="containsText" dxfId="397" priority="396" operator="containsText" text="TERMINADA EXTEMPORÁNEA">
      <formula>NOT(ISERROR(SEARCH("TERMINADA EXTEMPORÁNEA",Y91)))</formula>
    </cfRule>
    <cfRule type="containsText" dxfId="396" priority="397" operator="containsText" text="TERMINADA">
      <formula>NOT(ISERROR(SEARCH("TERMINADA",Y91)))</formula>
    </cfRule>
    <cfRule type="containsText" dxfId="395" priority="398" operator="containsText" text="EN PROCESO">
      <formula>NOT(ISERROR(SEARCH("EN PROCESO",Y91)))</formula>
    </cfRule>
    <cfRule type="containsText" dxfId="394" priority="399" operator="containsText" text="INCUMPLIDA">
      <formula>NOT(ISERROR(SEARCH("INCUMPLIDA",Y91)))</formula>
    </cfRule>
    <cfRule type="containsText" dxfId="393" priority="400" operator="containsText" text="SIN INICIAR">
      <formula>NOT(ISERROR(SEARCH("SIN INICIAR",Y91)))</formula>
    </cfRule>
  </conditionalFormatting>
  <conditionalFormatting sqref="Y91">
    <cfRule type="containsText" dxfId="392" priority="391" operator="containsText" text="TERMINADA EXTEMPORÁNEA">
      <formula>NOT(ISERROR(SEARCH("TERMINADA EXTEMPORÁNEA",Y91)))</formula>
    </cfRule>
    <cfRule type="containsText" dxfId="391" priority="392" operator="containsText" text="TERMINADA">
      <formula>NOT(ISERROR(SEARCH("TERMINADA",Y91)))</formula>
    </cfRule>
    <cfRule type="containsText" dxfId="390" priority="393" operator="containsText" text="EN PROCESO">
      <formula>NOT(ISERROR(SEARCH("EN PROCESO",Y91)))</formula>
    </cfRule>
    <cfRule type="containsText" dxfId="389" priority="394" operator="containsText" text="INCUMPLIDA">
      <formula>NOT(ISERROR(SEARCH("INCUMPLIDA",Y91)))</formula>
    </cfRule>
    <cfRule type="containsText" dxfId="388" priority="395" operator="containsText" text="SIN INICIAR">
      <formula>NOT(ISERROR(SEARCH("SIN INICIAR",Y91)))</formula>
    </cfRule>
  </conditionalFormatting>
  <conditionalFormatting sqref="Y96">
    <cfRule type="containsText" dxfId="387" priority="386" operator="containsText" text="TERMINADA EXTEMPORÁNEA">
      <formula>NOT(ISERROR(SEARCH("TERMINADA EXTEMPORÁNEA",Y96)))</formula>
    </cfRule>
    <cfRule type="containsText" dxfId="386" priority="387" operator="containsText" text="TERMINADA">
      <formula>NOT(ISERROR(SEARCH("TERMINADA",Y96)))</formula>
    </cfRule>
    <cfRule type="containsText" dxfId="385" priority="388" operator="containsText" text="EN PROCESO">
      <formula>NOT(ISERROR(SEARCH("EN PROCESO",Y96)))</formula>
    </cfRule>
    <cfRule type="containsText" dxfId="384" priority="389" operator="containsText" text="INCUMPLIDA">
      <formula>NOT(ISERROR(SEARCH("INCUMPLIDA",Y96)))</formula>
    </cfRule>
    <cfRule type="containsText" dxfId="383" priority="390" operator="containsText" text="SIN INICIAR">
      <formula>NOT(ISERROR(SEARCH("SIN INICIAR",Y96)))</formula>
    </cfRule>
  </conditionalFormatting>
  <conditionalFormatting sqref="Y96">
    <cfRule type="containsText" dxfId="382" priority="381" operator="containsText" text="TERMINADA EXTEMPORÁNEA">
      <formula>NOT(ISERROR(SEARCH("TERMINADA EXTEMPORÁNEA",Y96)))</formula>
    </cfRule>
    <cfRule type="containsText" dxfId="381" priority="382" operator="containsText" text="TERMINADA">
      <formula>NOT(ISERROR(SEARCH("TERMINADA",Y96)))</formula>
    </cfRule>
    <cfRule type="containsText" dxfId="380" priority="383" operator="containsText" text="EN PROCESO">
      <formula>NOT(ISERROR(SEARCH("EN PROCESO",Y96)))</formula>
    </cfRule>
    <cfRule type="containsText" dxfId="379" priority="384" operator="containsText" text="INCUMPLIDA">
      <formula>NOT(ISERROR(SEARCH("INCUMPLIDA",Y96)))</formula>
    </cfRule>
    <cfRule type="containsText" dxfId="378" priority="385" operator="containsText" text="SIN INICIAR">
      <formula>NOT(ISERROR(SEARCH("SIN INICIAR",Y96)))</formula>
    </cfRule>
  </conditionalFormatting>
  <conditionalFormatting sqref="Y97">
    <cfRule type="containsText" dxfId="377" priority="376" operator="containsText" text="TERMINADA EXTEMPORÁNEA">
      <formula>NOT(ISERROR(SEARCH("TERMINADA EXTEMPORÁNEA",Y97)))</formula>
    </cfRule>
    <cfRule type="containsText" dxfId="376" priority="377" operator="containsText" text="TERMINADA">
      <formula>NOT(ISERROR(SEARCH("TERMINADA",Y97)))</formula>
    </cfRule>
    <cfRule type="containsText" dxfId="375" priority="378" operator="containsText" text="EN PROCESO">
      <formula>NOT(ISERROR(SEARCH("EN PROCESO",Y97)))</formula>
    </cfRule>
    <cfRule type="containsText" dxfId="374" priority="379" operator="containsText" text="INCUMPLIDA">
      <formula>NOT(ISERROR(SEARCH("INCUMPLIDA",Y97)))</formula>
    </cfRule>
    <cfRule type="containsText" dxfId="373" priority="380" operator="containsText" text="SIN INICIAR">
      <formula>NOT(ISERROR(SEARCH("SIN INICIAR",Y97)))</formula>
    </cfRule>
  </conditionalFormatting>
  <conditionalFormatting sqref="Y97">
    <cfRule type="containsText" dxfId="372" priority="371" operator="containsText" text="TERMINADA EXTEMPORÁNEA">
      <formula>NOT(ISERROR(SEARCH("TERMINADA EXTEMPORÁNEA",Y97)))</formula>
    </cfRule>
    <cfRule type="containsText" dxfId="371" priority="372" operator="containsText" text="TERMINADA">
      <formula>NOT(ISERROR(SEARCH("TERMINADA",Y97)))</formula>
    </cfRule>
    <cfRule type="containsText" dxfId="370" priority="373" operator="containsText" text="EN PROCESO">
      <formula>NOT(ISERROR(SEARCH("EN PROCESO",Y97)))</formula>
    </cfRule>
    <cfRule type="containsText" dxfId="369" priority="374" operator="containsText" text="INCUMPLIDA">
      <formula>NOT(ISERROR(SEARCH("INCUMPLIDA",Y97)))</formula>
    </cfRule>
    <cfRule type="containsText" dxfId="368" priority="375" operator="containsText" text="SIN INICIAR">
      <formula>NOT(ISERROR(SEARCH("SIN INICIAR",Y97)))</formula>
    </cfRule>
  </conditionalFormatting>
  <conditionalFormatting sqref="Y83">
    <cfRule type="containsText" dxfId="367" priority="366" operator="containsText" text="TERMINADA EXTEMPORÁNEA">
      <formula>NOT(ISERROR(SEARCH("TERMINADA EXTEMPORÁNEA",Y83)))</formula>
    </cfRule>
    <cfRule type="containsText" dxfId="366" priority="367" operator="containsText" text="TERMINADA">
      <formula>NOT(ISERROR(SEARCH("TERMINADA",Y83)))</formula>
    </cfRule>
    <cfRule type="containsText" dxfId="365" priority="368" operator="containsText" text="EN PROCESO">
      <formula>NOT(ISERROR(SEARCH("EN PROCESO",Y83)))</formula>
    </cfRule>
    <cfRule type="containsText" dxfId="364" priority="369" operator="containsText" text="INCUMPLIDA">
      <formula>NOT(ISERROR(SEARCH("INCUMPLIDA",Y83)))</formula>
    </cfRule>
    <cfRule type="containsText" dxfId="363" priority="370" operator="containsText" text="SIN INICIAR">
      <formula>NOT(ISERROR(SEARCH("SIN INICIAR",Y83)))</formula>
    </cfRule>
  </conditionalFormatting>
  <conditionalFormatting sqref="Y83">
    <cfRule type="containsText" dxfId="362" priority="361" operator="containsText" text="TERMINADA EXTEMPORÁNEA">
      <formula>NOT(ISERROR(SEARCH("TERMINADA EXTEMPORÁNEA",Y83)))</formula>
    </cfRule>
    <cfRule type="containsText" dxfId="361" priority="362" operator="containsText" text="TERMINADA">
      <formula>NOT(ISERROR(SEARCH("TERMINADA",Y83)))</formula>
    </cfRule>
    <cfRule type="containsText" dxfId="360" priority="363" operator="containsText" text="EN PROCESO">
      <formula>NOT(ISERROR(SEARCH("EN PROCESO",Y83)))</formula>
    </cfRule>
    <cfRule type="containsText" dxfId="359" priority="364" operator="containsText" text="INCUMPLIDA">
      <formula>NOT(ISERROR(SEARCH("INCUMPLIDA",Y83)))</formula>
    </cfRule>
    <cfRule type="containsText" dxfId="358" priority="365" operator="containsText" text="SIN INICIAR">
      <formula>NOT(ISERROR(SEARCH("SIN INICIAR",Y83)))</formula>
    </cfRule>
  </conditionalFormatting>
  <conditionalFormatting sqref="Y87">
    <cfRule type="containsText" dxfId="357" priority="356" operator="containsText" text="TERMINADA EXTEMPORÁNEA">
      <formula>NOT(ISERROR(SEARCH("TERMINADA EXTEMPORÁNEA",Y87)))</formula>
    </cfRule>
    <cfRule type="containsText" dxfId="356" priority="357" operator="containsText" text="TERMINADA">
      <formula>NOT(ISERROR(SEARCH("TERMINADA",Y87)))</formula>
    </cfRule>
    <cfRule type="containsText" dxfId="355" priority="358" operator="containsText" text="EN PROCESO">
      <formula>NOT(ISERROR(SEARCH("EN PROCESO",Y87)))</formula>
    </cfRule>
    <cfRule type="containsText" dxfId="354" priority="359" operator="containsText" text="INCUMPLIDA">
      <formula>NOT(ISERROR(SEARCH("INCUMPLIDA",Y87)))</formula>
    </cfRule>
    <cfRule type="containsText" dxfId="353" priority="360" operator="containsText" text="SIN INICIAR">
      <formula>NOT(ISERROR(SEARCH("SIN INICIAR",Y87)))</formula>
    </cfRule>
  </conditionalFormatting>
  <conditionalFormatting sqref="Y87">
    <cfRule type="containsText" dxfId="352" priority="351" operator="containsText" text="TERMINADA EXTEMPORÁNEA">
      <formula>NOT(ISERROR(SEARCH("TERMINADA EXTEMPORÁNEA",Y87)))</formula>
    </cfRule>
    <cfRule type="containsText" dxfId="351" priority="352" operator="containsText" text="TERMINADA">
      <formula>NOT(ISERROR(SEARCH("TERMINADA",Y87)))</formula>
    </cfRule>
    <cfRule type="containsText" dxfId="350" priority="353" operator="containsText" text="EN PROCESO">
      <formula>NOT(ISERROR(SEARCH("EN PROCESO",Y87)))</formula>
    </cfRule>
    <cfRule type="containsText" dxfId="349" priority="354" operator="containsText" text="INCUMPLIDA">
      <formula>NOT(ISERROR(SEARCH("INCUMPLIDA",Y87)))</formula>
    </cfRule>
    <cfRule type="containsText" dxfId="348" priority="355" operator="containsText" text="SIN INICIAR">
      <formula>NOT(ISERROR(SEARCH("SIN INICIAR",Y87)))</formula>
    </cfRule>
  </conditionalFormatting>
  <conditionalFormatting sqref="Y88">
    <cfRule type="containsText" dxfId="347" priority="346" operator="containsText" text="TERMINADA EXTEMPORÁNEA">
      <formula>NOT(ISERROR(SEARCH("TERMINADA EXTEMPORÁNEA",Y88)))</formula>
    </cfRule>
    <cfRule type="containsText" dxfId="346" priority="347" operator="containsText" text="TERMINADA">
      <formula>NOT(ISERROR(SEARCH("TERMINADA",Y88)))</formula>
    </cfRule>
    <cfRule type="containsText" dxfId="345" priority="348" operator="containsText" text="EN PROCESO">
      <formula>NOT(ISERROR(SEARCH("EN PROCESO",Y88)))</formula>
    </cfRule>
    <cfRule type="containsText" dxfId="344" priority="349" operator="containsText" text="INCUMPLIDA">
      <formula>NOT(ISERROR(SEARCH("INCUMPLIDA",Y88)))</formula>
    </cfRule>
    <cfRule type="containsText" dxfId="343" priority="350" operator="containsText" text="SIN INICIAR">
      <formula>NOT(ISERROR(SEARCH("SIN INICIAR",Y88)))</formula>
    </cfRule>
  </conditionalFormatting>
  <conditionalFormatting sqref="Y88">
    <cfRule type="containsText" dxfId="342" priority="341" operator="containsText" text="TERMINADA EXTEMPORÁNEA">
      <formula>NOT(ISERROR(SEARCH("TERMINADA EXTEMPORÁNEA",Y88)))</formula>
    </cfRule>
    <cfRule type="containsText" dxfId="341" priority="342" operator="containsText" text="TERMINADA">
      <formula>NOT(ISERROR(SEARCH("TERMINADA",Y88)))</formula>
    </cfRule>
    <cfRule type="containsText" dxfId="340" priority="343" operator="containsText" text="EN PROCESO">
      <formula>NOT(ISERROR(SEARCH("EN PROCESO",Y88)))</formula>
    </cfRule>
    <cfRule type="containsText" dxfId="339" priority="344" operator="containsText" text="INCUMPLIDA">
      <formula>NOT(ISERROR(SEARCH("INCUMPLIDA",Y88)))</formula>
    </cfRule>
    <cfRule type="containsText" dxfId="338" priority="345" operator="containsText" text="SIN INICIAR">
      <formula>NOT(ISERROR(SEARCH("SIN INICIAR",Y88)))</formula>
    </cfRule>
  </conditionalFormatting>
  <conditionalFormatting sqref="Y90">
    <cfRule type="containsText" dxfId="337" priority="336" operator="containsText" text="TERMINADA EXTEMPORÁNEA">
      <formula>NOT(ISERROR(SEARCH("TERMINADA EXTEMPORÁNEA",Y90)))</formula>
    </cfRule>
    <cfRule type="containsText" dxfId="336" priority="337" operator="containsText" text="TERMINADA">
      <formula>NOT(ISERROR(SEARCH("TERMINADA",Y90)))</formula>
    </cfRule>
    <cfRule type="containsText" dxfId="335" priority="338" operator="containsText" text="EN PROCESO">
      <formula>NOT(ISERROR(SEARCH("EN PROCESO",Y90)))</formula>
    </cfRule>
    <cfRule type="containsText" dxfId="334" priority="339" operator="containsText" text="INCUMPLIDA">
      <formula>NOT(ISERROR(SEARCH("INCUMPLIDA",Y90)))</formula>
    </cfRule>
    <cfRule type="containsText" dxfId="333" priority="340" operator="containsText" text="SIN INICIAR">
      <formula>NOT(ISERROR(SEARCH("SIN INICIAR",Y90)))</formula>
    </cfRule>
  </conditionalFormatting>
  <conditionalFormatting sqref="Y90">
    <cfRule type="containsText" dxfId="332" priority="331" operator="containsText" text="TERMINADA EXTEMPORÁNEA">
      <formula>NOT(ISERROR(SEARCH("TERMINADA EXTEMPORÁNEA",Y90)))</formula>
    </cfRule>
    <cfRule type="containsText" dxfId="331" priority="332" operator="containsText" text="TERMINADA">
      <formula>NOT(ISERROR(SEARCH("TERMINADA",Y90)))</formula>
    </cfRule>
    <cfRule type="containsText" dxfId="330" priority="333" operator="containsText" text="EN PROCESO">
      <formula>NOT(ISERROR(SEARCH("EN PROCESO",Y90)))</formula>
    </cfRule>
    <cfRule type="containsText" dxfId="329" priority="334" operator="containsText" text="INCUMPLIDA">
      <formula>NOT(ISERROR(SEARCH("INCUMPLIDA",Y90)))</formula>
    </cfRule>
    <cfRule type="containsText" dxfId="328" priority="335" operator="containsText" text="SIN INICIAR">
      <formula>NOT(ISERROR(SEARCH("SIN INICIAR",Y90)))</formula>
    </cfRule>
  </conditionalFormatting>
  <conditionalFormatting sqref="Y92">
    <cfRule type="containsText" dxfId="327" priority="326" operator="containsText" text="TERMINADA EXTEMPORÁNEA">
      <formula>NOT(ISERROR(SEARCH("TERMINADA EXTEMPORÁNEA",Y92)))</formula>
    </cfRule>
    <cfRule type="containsText" dxfId="326" priority="327" operator="containsText" text="TERMINADA">
      <formula>NOT(ISERROR(SEARCH("TERMINADA",Y92)))</formula>
    </cfRule>
    <cfRule type="containsText" dxfId="325" priority="328" operator="containsText" text="EN PROCESO">
      <formula>NOT(ISERROR(SEARCH("EN PROCESO",Y92)))</formula>
    </cfRule>
    <cfRule type="containsText" dxfId="324" priority="329" operator="containsText" text="INCUMPLIDA">
      <formula>NOT(ISERROR(SEARCH("INCUMPLIDA",Y92)))</formula>
    </cfRule>
    <cfRule type="containsText" dxfId="323" priority="330" operator="containsText" text="SIN INICIAR">
      <formula>NOT(ISERROR(SEARCH("SIN INICIAR",Y92)))</formula>
    </cfRule>
  </conditionalFormatting>
  <conditionalFormatting sqref="Y92">
    <cfRule type="containsText" dxfId="322" priority="321" operator="containsText" text="TERMINADA EXTEMPORÁNEA">
      <formula>NOT(ISERROR(SEARCH("TERMINADA EXTEMPORÁNEA",Y92)))</formula>
    </cfRule>
    <cfRule type="containsText" dxfId="321" priority="322" operator="containsText" text="TERMINADA">
      <formula>NOT(ISERROR(SEARCH("TERMINADA",Y92)))</formula>
    </cfRule>
    <cfRule type="containsText" dxfId="320" priority="323" operator="containsText" text="EN PROCESO">
      <formula>NOT(ISERROR(SEARCH("EN PROCESO",Y92)))</formula>
    </cfRule>
    <cfRule type="containsText" dxfId="319" priority="324" operator="containsText" text="INCUMPLIDA">
      <formula>NOT(ISERROR(SEARCH("INCUMPLIDA",Y92)))</formula>
    </cfRule>
    <cfRule type="containsText" dxfId="318" priority="325" operator="containsText" text="SIN INICIAR">
      <formula>NOT(ISERROR(SEARCH("SIN INICIAR",Y92)))</formula>
    </cfRule>
  </conditionalFormatting>
  <conditionalFormatting sqref="Y93">
    <cfRule type="containsText" dxfId="317" priority="316" operator="containsText" text="TERMINADA EXTEMPORÁNEA">
      <formula>NOT(ISERROR(SEARCH("TERMINADA EXTEMPORÁNEA",Y93)))</formula>
    </cfRule>
    <cfRule type="containsText" dxfId="316" priority="317" operator="containsText" text="TERMINADA">
      <formula>NOT(ISERROR(SEARCH("TERMINADA",Y93)))</formula>
    </cfRule>
    <cfRule type="containsText" dxfId="315" priority="318" operator="containsText" text="EN PROCESO">
      <formula>NOT(ISERROR(SEARCH("EN PROCESO",Y93)))</formula>
    </cfRule>
    <cfRule type="containsText" dxfId="314" priority="319" operator="containsText" text="INCUMPLIDA">
      <formula>NOT(ISERROR(SEARCH("INCUMPLIDA",Y93)))</formula>
    </cfRule>
    <cfRule type="containsText" dxfId="313" priority="320" operator="containsText" text="SIN INICIAR">
      <formula>NOT(ISERROR(SEARCH("SIN INICIAR",Y93)))</formula>
    </cfRule>
  </conditionalFormatting>
  <conditionalFormatting sqref="Y93">
    <cfRule type="containsText" dxfId="312" priority="311" operator="containsText" text="TERMINADA EXTEMPORÁNEA">
      <formula>NOT(ISERROR(SEARCH("TERMINADA EXTEMPORÁNEA",Y93)))</formula>
    </cfRule>
    <cfRule type="containsText" dxfId="311" priority="312" operator="containsText" text="TERMINADA">
      <formula>NOT(ISERROR(SEARCH("TERMINADA",Y93)))</formula>
    </cfRule>
    <cfRule type="containsText" dxfId="310" priority="313" operator="containsText" text="EN PROCESO">
      <formula>NOT(ISERROR(SEARCH("EN PROCESO",Y93)))</formula>
    </cfRule>
    <cfRule type="containsText" dxfId="309" priority="314" operator="containsText" text="INCUMPLIDA">
      <formula>NOT(ISERROR(SEARCH("INCUMPLIDA",Y93)))</formula>
    </cfRule>
    <cfRule type="containsText" dxfId="308" priority="315" operator="containsText" text="SIN INICIAR">
      <formula>NOT(ISERROR(SEARCH("SIN INICIAR",Y93)))</formula>
    </cfRule>
  </conditionalFormatting>
  <conditionalFormatting sqref="Y94">
    <cfRule type="containsText" dxfId="307" priority="306" operator="containsText" text="TERMINADA EXTEMPORÁNEA">
      <formula>NOT(ISERROR(SEARCH("TERMINADA EXTEMPORÁNEA",Y94)))</formula>
    </cfRule>
    <cfRule type="containsText" dxfId="306" priority="307" operator="containsText" text="TERMINADA">
      <formula>NOT(ISERROR(SEARCH("TERMINADA",Y94)))</formula>
    </cfRule>
    <cfRule type="containsText" dxfId="305" priority="308" operator="containsText" text="EN PROCESO">
      <formula>NOT(ISERROR(SEARCH("EN PROCESO",Y94)))</formula>
    </cfRule>
    <cfRule type="containsText" dxfId="304" priority="309" operator="containsText" text="INCUMPLIDA">
      <formula>NOT(ISERROR(SEARCH("INCUMPLIDA",Y94)))</formula>
    </cfRule>
    <cfRule type="containsText" dxfId="303" priority="310" operator="containsText" text="SIN INICIAR">
      <formula>NOT(ISERROR(SEARCH("SIN INICIAR",Y94)))</formula>
    </cfRule>
  </conditionalFormatting>
  <conditionalFormatting sqref="Y94">
    <cfRule type="containsText" dxfId="302" priority="301" operator="containsText" text="TERMINADA EXTEMPORÁNEA">
      <formula>NOT(ISERROR(SEARCH("TERMINADA EXTEMPORÁNEA",Y94)))</formula>
    </cfRule>
    <cfRule type="containsText" dxfId="301" priority="302" operator="containsText" text="TERMINADA">
      <formula>NOT(ISERROR(SEARCH("TERMINADA",Y94)))</formula>
    </cfRule>
    <cfRule type="containsText" dxfId="300" priority="303" operator="containsText" text="EN PROCESO">
      <formula>NOT(ISERROR(SEARCH("EN PROCESO",Y94)))</formula>
    </cfRule>
    <cfRule type="containsText" dxfId="299" priority="304" operator="containsText" text="INCUMPLIDA">
      <formula>NOT(ISERROR(SEARCH("INCUMPLIDA",Y94)))</formula>
    </cfRule>
    <cfRule type="containsText" dxfId="298" priority="305" operator="containsText" text="SIN INICIAR">
      <formula>NOT(ISERROR(SEARCH("SIN INICIAR",Y94)))</formula>
    </cfRule>
  </conditionalFormatting>
  <conditionalFormatting sqref="Y95">
    <cfRule type="containsText" dxfId="297" priority="296" operator="containsText" text="TERMINADA EXTEMPORÁNEA">
      <formula>NOT(ISERROR(SEARCH("TERMINADA EXTEMPORÁNEA",Y95)))</formula>
    </cfRule>
    <cfRule type="containsText" dxfId="296" priority="297" operator="containsText" text="TERMINADA">
      <formula>NOT(ISERROR(SEARCH("TERMINADA",Y95)))</formula>
    </cfRule>
    <cfRule type="containsText" dxfId="295" priority="298" operator="containsText" text="EN PROCESO">
      <formula>NOT(ISERROR(SEARCH("EN PROCESO",Y95)))</formula>
    </cfRule>
    <cfRule type="containsText" dxfId="294" priority="299" operator="containsText" text="INCUMPLIDA">
      <formula>NOT(ISERROR(SEARCH("INCUMPLIDA",Y95)))</formula>
    </cfRule>
    <cfRule type="containsText" dxfId="293" priority="300" operator="containsText" text="SIN INICIAR">
      <formula>NOT(ISERROR(SEARCH("SIN INICIAR",Y95)))</formula>
    </cfRule>
  </conditionalFormatting>
  <conditionalFormatting sqref="Y95">
    <cfRule type="containsText" dxfId="292" priority="291" operator="containsText" text="TERMINADA EXTEMPORÁNEA">
      <formula>NOT(ISERROR(SEARCH("TERMINADA EXTEMPORÁNEA",Y95)))</formula>
    </cfRule>
    <cfRule type="containsText" dxfId="291" priority="292" operator="containsText" text="TERMINADA">
      <formula>NOT(ISERROR(SEARCH("TERMINADA",Y95)))</formula>
    </cfRule>
    <cfRule type="containsText" dxfId="290" priority="293" operator="containsText" text="EN PROCESO">
      <formula>NOT(ISERROR(SEARCH("EN PROCESO",Y95)))</formula>
    </cfRule>
    <cfRule type="containsText" dxfId="289" priority="294" operator="containsText" text="INCUMPLIDA">
      <formula>NOT(ISERROR(SEARCH("INCUMPLIDA",Y95)))</formula>
    </cfRule>
    <cfRule type="containsText" dxfId="288" priority="295" operator="containsText" text="SIN INICIAR">
      <formula>NOT(ISERROR(SEARCH("SIN INICIAR",Y95)))</formula>
    </cfRule>
  </conditionalFormatting>
  <conditionalFormatting sqref="Y98">
    <cfRule type="containsText" dxfId="287" priority="286" operator="containsText" text="TERMINADA EXTEMPORÁNEA">
      <formula>NOT(ISERROR(SEARCH("TERMINADA EXTEMPORÁNEA",Y98)))</formula>
    </cfRule>
    <cfRule type="containsText" dxfId="286" priority="287" operator="containsText" text="TERMINADA">
      <formula>NOT(ISERROR(SEARCH("TERMINADA",Y98)))</formula>
    </cfRule>
    <cfRule type="containsText" dxfId="285" priority="288" operator="containsText" text="EN PROCESO">
      <formula>NOT(ISERROR(SEARCH("EN PROCESO",Y98)))</formula>
    </cfRule>
    <cfRule type="containsText" dxfId="284" priority="289" operator="containsText" text="INCUMPLIDA">
      <formula>NOT(ISERROR(SEARCH("INCUMPLIDA",Y98)))</formula>
    </cfRule>
    <cfRule type="containsText" dxfId="283" priority="290" operator="containsText" text="SIN INICIAR">
      <formula>NOT(ISERROR(SEARCH("SIN INICIAR",Y98)))</formula>
    </cfRule>
  </conditionalFormatting>
  <conditionalFormatting sqref="Y98">
    <cfRule type="containsText" dxfId="282" priority="281" operator="containsText" text="TERMINADA EXTEMPORÁNEA">
      <formula>NOT(ISERROR(SEARCH("TERMINADA EXTEMPORÁNEA",Y98)))</formula>
    </cfRule>
    <cfRule type="containsText" dxfId="281" priority="282" operator="containsText" text="TERMINADA">
      <formula>NOT(ISERROR(SEARCH("TERMINADA",Y98)))</formula>
    </cfRule>
    <cfRule type="containsText" dxfId="280" priority="283" operator="containsText" text="EN PROCESO">
      <formula>NOT(ISERROR(SEARCH("EN PROCESO",Y98)))</formula>
    </cfRule>
    <cfRule type="containsText" dxfId="279" priority="284" operator="containsText" text="INCUMPLIDA">
      <formula>NOT(ISERROR(SEARCH("INCUMPLIDA",Y98)))</formula>
    </cfRule>
    <cfRule type="containsText" dxfId="278" priority="285" operator="containsText" text="SIN INICIAR">
      <formula>NOT(ISERROR(SEARCH("SIN INICIAR",Y98)))</formula>
    </cfRule>
  </conditionalFormatting>
  <conditionalFormatting sqref="Y99">
    <cfRule type="containsText" dxfId="277" priority="276" operator="containsText" text="TERMINADA EXTEMPORÁNEA">
      <formula>NOT(ISERROR(SEARCH("TERMINADA EXTEMPORÁNEA",Y99)))</formula>
    </cfRule>
    <cfRule type="containsText" dxfId="276" priority="277" operator="containsText" text="TERMINADA">
      <formula>NOT(ISERROR(SEARCH("TERMINADA",Y99)))</formula>
    </cfRule>
    <cfRule type="containsText" dxfId="275" priority="278" operator="containsText" text="EN PROCESO">
      <formula>NOT(ISERROR(SEARCH("EN PROCESO",Y99)))</formula>
    </cfRule>
    <cfRule type="containsText" dxfId="274" priority="279" operator="containsText" text="INCUMPLIDA">
      <formula>NOT(ISERROR(SEARCH("INCUMPLIDA",Y99)))</formula>
    </cfRule>
    <cfRule type="containsText" dxfId="273" priority="280" operator="containsText" text="SIN INICIAR">
      <formula>NOT(ISERROR(SEARCH("SIN INICIAR",Y99)))</formula>
    </cfRule>
  </conditionalFormatting>
  <conditionalFormatting sqref="Y99">
    <cfRule type="containsText" dxfId="272" priority="271" operator="containsText" text="TERMINADA EXTEMPORÁNEA">
      <formula>NOT(ISERROR(SEARCH("TERMINADA EXTEMPORÁNEA",Y99)))</formula>
    </cfRule>
    <cfRule type="containsText" dxfId="271" priority="272" operator="containsText" text="TERMINADA">
      <formula>NOT(ISERROR(SEARCH("TERMINADA",Y99)))</formula>
    </cfRule>
    <cfRule type="containsText" dxfId="270" priority="273" operator="containsText" text="EN PROCESO">
      <formula>NOT(ISERROR(SEARCH("EN PROCESO",Y99)))</formula>
    </cfRule>
    <cfRule type="containsText" dxfId="269" priority="274" operator="containsText" text="INCUMPLIDA">
      <formula>NOT(ISERROR(SEARCH("INCUMPLIDA",Y99)))</formula>
    </cfRule>
    <cfRule type="containsText" dxfId="268" priority="275" operator="containsText" text="SIN INICIAR">
      <formula>NOT(ISERROR(SEARCH("SIN INICIAR",Y99)))</formula>
    </cfRule>
  </conditionalFormatting>
  <conditionalFormatting sqref="Y100">
    <cfRule type="containsText" dxfId="267" priority="266" operator="containsText" text="TERMINADA EXTEMPORÁNEA">
      <formula>NOT(ISERROR(SEARCH("TERMINADA EXTEMPORÁNEA",Y100)))</formula>
    </cfRule>
    <cfRule type="containsText" dxfId="266" priority="267" operator="containsText" text="TERMINADA">
      <formula>NOT(ISERROR(SEARCH("TERMINADA",Y100)))</formula>
    </cfRule>
    <cfRule type="containsText" dxfId="265" priority="268" operator="containsText" text="EN PROCESO">
      <formula>NOT(ISERROR(SEARCH("EN PROCESO",Y100)))</formula>
    </cfRule>
    <cfRule type="containsText" dxfId="264" priority="269" operator="containsText" text="INCUMPLIDA">
      <formula>NOT(ISERROR(SEARCH("INCUMPLIDA",Y100)))</formula>
    </cfRule>
    <cfRule type="containsText" dxfId="263" priority="270" operator="containsText" text="SIN INICIAR">
      <formula>NOT(ISERROR(SEARCH("SIN INICIAR",Y100)))</formula>
    </cfRule>
  </conditionalFormatting>
  <conditionalFormatting sqref="Y100">
    <cfRule type="containsText" dxfId="262" priority="261" operator="containsText" text="TERMINADA EXTEMPORÁNEA">
      <formula>NOT(ISERROR(SEARCH("TERMINADA EXTEMPORÁNEA",Y100)))</formula>
    </cfRule>
    <cfRule type="containsText" dxfId="261" priority="262" operator="containsText" text="TERMINADA">
      <formula>NOT(ISERROR(SEARCH("TERMINADA",Y100)))</formula>
    </cfRule>
    <cfRule type="containsText" dxfId="260" priority="263" operator="containsText" text="EN PROCESO">
      <formula>NOT(ISERROR(SEARCH("EN PROCESO",Y100)))</formula>
    </cfRule>
    <cfRule type="containsText" dxfId="259" priority="264" operator="containsText" text="INCUMPLIDA">
      <formula>NOT(ISERROR(SEARCH("INCUMPLIDA",Y100)))</formula>
    </cfRule>
    <cfRule type="containsText" dxfId="258" priority="265" operator="containsText" text="SIN INICIAR">
      <formula>NOT(ISERROR(SEARCH("SIN INICIAR",Y100)))</formula>
    </cfRule>
  </conditionalFormatting>
  <conditionalFormatting sqref="Y101">
    <cfRule type="containsText" dxfId="257" priority="256" operator="containsText" text="TERMINADA EXTEMPORÁNEA">
      <formula>NOT(ISERROR(SEARCH("TERMINADA EXTEMPORÁNEA",Y101)))</formula>
    </cfRule>
    <cfRule type="containsText" dxfId="256" priority="257" operator="containsText" text="TERMINADA">
      <formula>NOT(ISERROR(SEARCH("TERMINADA",Y101)))</formula>
    </cfRule>
    <cfRule type="containsText" dxfId="255" priority="258" operator="containsText" text="EN PROCESO">
      <formula>NOT(ISERROR(SEARCH("EN PROCESO",Y101)))</formula>
    </cfRule>
    <cfRule type="containsText" dxfId="254" priority="259" operator="containsText" text="INCUMPLIDA">
      <formula>NOT(ISERROR(SEARCH("INCUMPLIDA",Y101)))</formula>
    </cfRule>
    <cfRule type="containsText" dxfId="253" priority="260" operator="containsText" text="SIN INICIAR">
      <formula>NOT(ISERROR(SEARCH("SIN INICIAR",Y101)))</formula>
    </cfRule>
  </conditionalFormatting>
  <conditionalFormatting sqref="Y101">
    <cfRule type="containsText" dxfId="252" priority="251" operator="containsText" text="TERMINADA EXTEMPORÁNEA">
      <formula>NOT(ISERROR(SEARCH("TERMINADA EXTEMPORÁNEA",Y101)))</formula>
    </cfRule>
    <cfRule type="containsText" dxfId="251" priority="252" operator="containsText" text="TERMINADA">
      <formula>NOT(ISERROR(SEARCH("TERMINADA",Y101)))</formula>
    </cfRule>
    <cfRule type="containsText" dxfId="250" priority="253" operator="containsText" text="EN PROCESO">
      <formula>NOT(ISERROR(SEARCH("EN PROCESO",Y101)))</formula>
    </cfRule>
    <cfRule type="containsText" dxfId="249" priority="254" operator="containsText" text="INCUMPLIDA">
      <formula>NOT(ISERROR(SEARCH("INCUMPLIDA",Y101)))</formula>
    </cfRule>
    <cfRule type="containsText" dxfId="248" priority="255" operator="containsText" text="SIN INICIAR">
      <formula>NOT(ISERROR(SEARCH("SIN INICIAR",Y101)))</formula>
    </cfRule>
  </conditionalFormatting>
  <conditionalFormatting sqref="Y103">
    <cfRule type="containsText" dxfId="247" priority="246" operator="containsText" text="TERMINADA EXTEMPORÁNEA">
      <formula>NOT(ISERROR(SEARCH("TERMINADA EXTEMPORÁNEA",Y103)))</formula>
    </cfRule>
    <cfRule type="containsText" dxfId="246" priority="247" operator="containsText" text="TERMINADA">
      <formula>NOT(ISERROR(SEARCH("TERMINADA",Y103)))</formula>
    </cfRule>
    <cfRule type="containsText" dxfId="245" priority="248" operator="containsText" text="EN PROCESO">
      <formula>NOT(ISERROR(SEARCH("EN PROCESO",Y103)))</formula>
    </cfRule>
    <cfRule type="containsText" dxfId="244" priority="249" operator="containsText" text="INCUMPLIDA">
      <formula>NOT(ISERROR(SEARCH("INCUMPLIDA",Y103)))</formula>
    </cfRule>
    <cfRule type="containsText" dxfId="243" priority="250" operator="containsText" text="SIN INICIAR">
      <formula>NOT(ISERROR(SEARCH("SIN INICIAR",Y103)))</formula>
    </cfRule>
  </conditionalFormatting>
  <conditionalFormatting sqref="Y103">
    <cfRule type="containsText" dxfId="242" priority="241" operator="containsText" text="TERMINADA EXTEMPORÁNEA">
      <formula>NOT(ISERROR(SEARCH("TERMINADA EXTEMPORÁNEA",Y103)))</formula>
    </cfRule>
    <cfRule type="containsText" dxfId="241" priority="242" operator="containsText" text="TERMINADA">
      <formula>NOT(ISERROR(SEARCH("TERMINADA",Y103)))</formula>
    </cfRule>
    <cfRule type="containsText" dxfId="240" priority="243" operator="containsText" text="EN PROCESO">
      <formula>NOT(ISERROR(SEARCH("EN PROCESO",Y103)))</formula>
    </cfRule>
    <cfRule type="containsText" dxfId="239" priority="244" operator="containsText" text="INCUMPLIDA">
      <formula>NOT(ISERROR(SEARCH("INCUMPLIDA",Y103)))</formula>
    </cfRule>
    <cfRule type="containsText" dxfId="238" priority="245" operator="containsText" text="SIN INICIAR">
      <formula>NOT(ISERROR(SEARCH("SIN INICIAR",Y103)))</formula>
    </cfRule>
  </conditionalFormatting>
  <conditionalFormatting sqref="Y102">
    <cfRule type="containsText" dxfId="237" priority="236" operator="containsText" text="TERMINADA EXTEMPORÁNEA">
      <formula>NOT(ISERROR(SEARCH("TERMINADA EXTEMPORÁNEA",Y102)))</formula>
    </cfRule>
    <cfRule type="containsText" dxfId="236" priority="237" operator="containsText" text="TERMINADA">
      <formula>NOT(ISERROR(SEARCH("TERMINADA",Y102)))</formula>
    </cfRule>
    <cfRule type="containsText" dxfId="235" priority="238" operator="containsText" text="EN PROCESO">
      <formula>NOT(ISERROR(SEARCH("EN PROCESO",Y102)))</formula>
    </cfRule>
    <cfRule type="containsText" dxfId="234" priority="239" operator="containsText" text="INCUMPLIDA">
      <formula>NOT(ISERROR(SEARCH("INCUMPLIDA",Y102)))</formula>
    </cfRule>
    <cfRule type="containsText" dxfId="233" priority="240" operator="containsText" text="SIN INICIAR">
      <formula>NOT(ISERROR(SEARCH("SIN INICIAR",Y102)))</formula>
    </cfRule>
  </conditionalFormatting>
  <conditionalFormatting sqref="Y102">
    <cfRule type="containsText" dxfId="232" priority="231" operator="containsText" text="TERMINADA EXTEMPORÁNEA">
      <formula>NOT(ISERROR(SEARCH("TERMINADA EXTEMPORÁNEA",Y102)))</formula>
    </cfRule>
    <cfRule type="containsText" dxfId="231" priority="232" operator="containsText" text="TERMINADA">
      <formula>NOT(ISERROR(SEARCH("TERMINADA",Y102)))</formula>
    </cfRule>
    <cfRule type="containsText" dxfId="230" priority="233" operator="containsText" text="EN PROCESO">
      <formula>NOT(ISERROR(SEARCH("EN PROCESO",Y102)))</formula>
    </cfRule>
    <cfRule type="containsText" dxfId="229" priority="234" operator="containsText" text="INCUMPLIDA">
      <formula>NOT(ISERROR(SEARCH("INCUMPLIDA",Y102)))</formula>
    </cfRule>
    <cfRule type="containsText" dxfId="228" priority="235" operator="containsText" text="SIN INICIAR">
      <formula>NOT(ISERROR(SEARCH("SIN INICIAR",Y102)))</formula>
    </cfRule>
  </conditionalFormatting>
  <conditionalFormatting sqref="Y104">
    <cfRule type="containsText" dxfId="227" priority="226" operator="containsText" text="TERMINADA EXTEMPORÁNEA">
      <formula>NOT(ISERROR(SEARCH("TERMINADA EXTEMPORÁNEA",Y104)))</formula>
    </cfRule>
    <cfRule type="containsText" dxfId="226" priority="227" operator="containsText" text="TERMINADA">
      <formula>NOT(ISERROR(SEARCH("TERMINADA",Y104)))</formula>
    </cfRule>
    <cfRule type="containsText" dxfId="225" priority="228" operator="containsText" text="EN PROCESO">
      <formula>NOT(ISERROR(SEARCH("EN PROCESO",Y104)))</formula>
    </cfRule>
    <cfRule type="containsText" dxfId="224" priority="229" operator="containsText" text="INCUMPLIDA">
      <formula>NOT(ISERROR(SEARCH("INCUMPLIDA",Y104)))</formula>
    </cfRule>
    <cfRule type="containsText" dxfId="223" priority="230" operator="containsText" text="SIN INICIAR">
      <formula>NOT(ISERROR(SEARCH("SIN INICIAR",Y104)))</formula>
    </cfRule>
  </conditionalFormatting>
  <conditionalFormatting sqref="Y104">
    <cfRule type="containsText" dxfId="222" priority="221" operator="containsText" text="TERMINADA EXTEMPORÁNEA">
      <formula>NOT(ISERROR(SEARCH("TERMINADA EXTEMPORÁNEA",Y104)))</formula>
    </cfRule>
    <cfRule type="containsText" dxfId="221" priority="222" operator="containsText" text="TERMINADA">
      <formula>NOT(ISERROR(SEARCH("TERMINADA",Y104)))</formula>
    </cfRule>
    <cfRule type="containsText" dxfId="220" priority="223" operator="containsText" text="EN PROCESO">
      <formula>NOT(ISERROR(SEARCH("EN PROCESO",Y104)))</formula>
    </cfRule>
    <cfRule type="containsText" dxfId="219" priority="224" operator="containsText" text="INCUMPLIDA">
      <formula>NOT(ISERROR(SEARCH("INCUMPLIDA",Y104)))</formula>
    </cfRule>
    <cfRule type="containsText" dxfId="218" priority="225" operator="containsText" text="SIN INICIAR">
      <formula>NOT(ISERROR(SEARCH("SIN INICIAR",Y104)))</formula>
    </cfRule>
  </conditionalFormatting>
  <conditionalFormatting sqref="Y105">
    <cfRule type="containsText" dxfId="217" priority="216" operator="containsText" text="TERMINADA EXTEMPORÁNEA">
      <formula>NOT(ISERROR(SEARCH("TERMINADA EXTEMPORÁNEA",Y105)))</formula>
    </cfRule>
    <cfRule type="containsText" dxfId="216" priority="217" operator="containsText" text="TERMINADA">
      <formula>NOT(ISERROR(SEARCH("TERMINADA",Y105)))</formula>
    </cfRule>
    <cfRule type="containsText" dxfId="215" priority="218" operator="containsText" text="EN PROCESO">
      <formula>NOT(ISERROR(SEARCH("EN PROCESO",Y105)))</formula>
    </cfRule>
    <cfRule type="containsText" dxfId="214" priority="219" operator="containsText" text="INCUMPLIDA">
      <formula>NOT(ISERROR(SEARCH("INCUMPLIDA",Y105)))</formula>
    </cfRule>
    <cfRule type="containsText" dxfId="213" priority="220" operator="containsText" text="SIN INICIAR">
      <formula>NOT(ISERROR(SEARCH("SIN INICIAR",Y105)))</formula>
    </cfRule>
  </conditionalFormatting>
  <conditionalFormatting sqref="Y105">
    <cfRule type="containsText" dxfId="212" priority="211" operator="containsText" text="TERMINADA EXTEMPORÁNEA">
      <formula>NOT(ISERROR(SEARCH("TERMINADA EXTEMPORÁNEA",Y105)))</formula>
    </cfRule>
    <cfRule type="containsText" dxfId="211" priority="212" operator="containsText" text="TERMINADA">
      <formula>NOT(ISERROR(SEARCH("TERMINADA",Y105)))</formula>
    </cfRule>
    <cfRule type="containsText" dxfId="210" priority="213" operator="containsText" text="EN PROCESO">
      <formula>NOT(ISERROR(SEARCH("EN PROCESO",Y105)))</formula>
    </cfRule>
    <cfRule type="containsText" dxfId="209" priority="214" operator="containsText" text="INCUMPLIDA">
      <formula>NOT(ISERROR(SEARCH("INCUMPLIDA",Y105)))</formula>
    </cfRule>
    <cfRule type="containsText" dxfId="208" priority="215" operator="containsText" text="SIN INICIAR">
      <formula>NOT(ISERROR(SEARCH("SIN INICIAR",Y105)))</formula>
    </cfRule>
  </conditionalFormatting>
  <conditionalFormatting sqref="Y106">
    <cfRule type="containsText" dxfId="207" priority="206" operator="containsText" text="TERMINADA EXTEMPORÁNEA">
      <formula>NOT(ISERROR(SEARCH("TERMINADA EXTEMPORÁNEA",Y106)))</formula>
    </cfRule>
    <cfRule type="containsText" dxfId="206" priority="207" operator="containsText" text="TERMINADA">
      <formula>NOT(ISERROR(SEARCH("TERMINADA",Y106)))</formula>
    </cfRule>
    <cfRule type="containsText" dxfId="205" priority="208" operator="containsText" text="EN PROCESO">
      <formula>NOT(ISERROR(SEARCH("EN PROCESO",Y106)))</formula>
    </cfRule>
    <cfRule type="containsText" dxfId="204" priority="209" operator="containsText" text="INCUMPLIDA">
      <formula>NOT(ISERROR(SEARCH("INCUMPLIDA",Y106)))</formula>
    </cfRule>
    <cfRule type="containsText" dxfId="203" priority="210" operator="containsText" text="SIN INICIAR">
      <formula>NOT(ISERROR(SEARCH("SIN INICIAR",Y106)))</formula>
    </cfRule>
  </conditionalFormatting>
  <conditionalFormatting sqref="Y106">
    <cfRule type="containsText" dxfId="202" priority="201" operator="containsText" text="TERMINADA EXTEMPORÁNEA">
      <formula>NOT(ISERROR(SEARCH("TERMINADA EXTEMPORÁNEA",Y106)))</formula>
    </cfRule>
    <cfRule type="containsText" dxfId="201" priority="202" operator="containsText" text="TERMINADA">
      <formula>NOT(ISERROR(SEARCH("TERMINADA",Y106)))</formula>
    </cfRule>
    <cfRule type="containsText" dxfId="200" priority="203" operator="containsText" text="EN PROCESO">
      <formula>NOT(ISERROR(SEARCH("EN PROCESO",Y106)))</formula>
    </cfRule>
    <cfRule type="containsText" dxfId="199" priority="204" operator="containsText" text="INCUMPLIDA">
      <formula>NOT(ISERROR(SEARCH("INCUMPLIDA",Y106)))</formula>
    </cfRule>
    <cfRule type="containsText" dxfId="198" priority="205" operator="containsText" text="SIN INICIAR">
      <formula>NOT(ISERROR(SEARCH("SIN INICIAR",Y106)))</formula>
    </cfRule>
  </conditionalFormatting>
  <conditionalFormatting sqref="Y107">
    <cfRule type="containsText" dxfId="197" priority="196" operator="containsText" text="TERMINADA EXTEMPORÁNEA">
      <formula>NOT(ISERROR(SEARCH("TERMINADA EXTEMPORÁNEA",Y107)))</formula>
    </cfRule>
    <cfRule type="containsText" dxfId="196" priority="197" operator="containsText" text="TERMINADA">
      <formula>NOT(ISERROR(SEARCH("TERMINADA",Y107)))</formula>
    </cfRule>
    <cfRule type="containsText" dxfId="195" priority="198" operator="containsText" text="EN PROCESO">
      <formula>NOT(ISERROR(SEARCH("EN PROCESO",Y107)))</formula>
    </cfRule>
    <cfRule type="containsText" dxfId="194" priority="199" operator="containsText" text="INCUMPLIDA">
      <formula>NOT(ISERROR(SEARCH("INCUMPLIDA",Y107)))</formula>
    </cfRule>
    <cfRule type="containsText" dxfId="193" priority="200" operator="containsText" text="SIN INICIAR">
      <formula>NOT(ISERROR(SEARCH("SIN INICIAR",Y107)))</formula>
    </cfRule>
  </conditionalFormatting>
  <conditionalFormatting sqref="Y107">
    <cfRule type="containsText" dxfId="192" priority="191" operator="containsText" text="TERMINADA EXTEMPORÁNEA">
      <formula>NOT(ISERROR(SEARCH("TERMINADA EXTEMPORÁNEA",Y107)))</formula>
    </cfRule>
    <cfRule type="containsText" dxfId="191" priority="192" operator="containsText" text="TERMINADA">
      <formula>NOT(ISERROR(SEARCH("TERMINADA",Y107)))</formula>
    </cfRule>
    <cfRule type="containsText" dxfId="190" priority="193" operator="containsText" text="EN PROCESO">
      <formula>NOT(ISERROR(SEARCH("EN PROCESO",Y107)))</formula>
    </cfRule>
    <cfRule type="containsText" dxfId="189" priority="194" operator="containsText" text="INCUMPLIDA">
      <formula>NOT(ISERROR(SEARCH("INCUMPLIDA",Y107)))</formula>
    </cfRule>
    <cfRule type="containsText" dxfId="188" priority="195" operator="containsText" text="SIN INICIAR">
      <formula>NOT(ISERROR(SEARCH("SIN INICIAR",Y107)))</formula>
    </cfRule>
  </conditionalFormatting>
  <conditionalFormatting sqref="Y108">
    <cfRule type="containsText" dxfId="187" priority="186" operator="containsText" text="TERMINADA EXTEMPORÁNEA">
      <formula>NOT(ISERROR(SEARCH("TERMINADA EXTEMPORÁNEA",Y108)))</formula>
    </cfRule>
    <cfRule type="containsText" dxfId="186" priority="187" operator="containsText" text="TERMINADA">
      <formula>NOT(ISERROR(SEARCH("TERMINADA",Y108)))</formula>
    </cfRule>
    <cfRule type="containsText" dxfId="185" priority="188" operator="containsText" text="EN PROCESO">
      <formula>NOT(ISERROR(SEARCH("EN PROCESO",Y108)))</formula>
    </cfRule>
    <cfRule type="containsText" dxfId="184" priority="189" operator="containsText" text="INCUMPLIDA">
      <formula>NOT(ISERROR(SEARCH("INCUMPLIDA",Y108)))</formula>
    </cfRule>
    <cfRule type="containsText" dxfId="183" priority="190" operator="containsText" text="SIN INICIAR">
      <formula>NOT(ISERROR(SEARCH("SIN INICIAR",Y108)))</formula>
    </cfRule>
  </conditionalFormatting>
  <conditionalFormatting sqref="Y108">
    <cfRule type="containsText" dxfId="182" priority="181" operator="containsText" text="TERMINADA EXTEMPORÁNEA">
      <formula>NOT(ISERROR(SEARCH("TERMINADA EXTEMPORÁNEA",Y108)))</formula>
    </cfRule>
    <cfRule type="containsText" dxfId="181" priority="182" operator="containsText" text="TERMINADA">
      <formula>NOT(ISERROR(SEARCH("TERMINADA",Y108)))</formula>
    </cfRule>
    <cfRule type="containsText" dxfId="180" priority="183" operator="containsText" text="EN PROCESO">
      <formula>NOT(ISERROR(SEARCH("EN PROCESO",Y108)))</formula>
    </cfRule>
    <cfRule type="containsText" dxfId="179" priority="184" operator="containsText" text="INCUMPLIDA">
      <formula>NOT(ISERROR(SEARCH("INCUMPLIDA",Y108)))</formula>
    </cfRule>
    <cfRule type="containsText" dxfId="178" priority="185" operator="containsText" text="SIN INICIAR">
      <formula>NOT(ISERROR(SEARCH("SIN INICIAR",Y108)))</formula>
    </cfRule>
  </conditionalFormatting>
  <conditionalFormatting sqref="Y109">
    <cfRule type="containsText" dxfId="177" priority="176" operator="containsText" text="TERMINADA EXTEMPORÁNEA">
      <formula>NOT(ISERROR(SEARCH("TERMINADA EXTEMPORÁNEA",Y109)))</formula>
    </cfRule>
    <cfRule type="containsText" dxfId="176" priority="177" operator="containsText" text="TERMINADA">
      <formula>NOT(ISERROR(SEARCH("TERMINADA",Y109)))</formula>
    </cfRule>
    <cfRule type="containsText" dxfId="175" priority="178" operator="containsText" text="EN PROCESO">
      <formula>NOT(ISERROR(SEARCH("EN PROCESO",Y109)))</formula>
    </cfRule>
    <cfRule type="containsText" dxfId="174" priority="179" operator="containsText" text="INCUMPLIDA">
      <formula>NOT(ISERROR(SEARCH("INCUMPLIDA",Y109)))</formula>
    </cfRule>
    <cfRule type="containsText" dxfId="173" priority="180" operator="containsText" text="SIN INICIAR">
      <formula>NOT(ISERROR(SEARCH("SIN INICIAR",Y109)))</formula>
    </cfRule>
  </conditionalFormatting>
  <conditionalFormatting sqref="Y109">
    <cfRule type="containsText" dxfId="172" priority="171" operator="containsText" text="TERMINADA EXTEMPORÁNEA">
      <formula>NOT(ISERROR(SEARCH("TERMINADA EXTEMPORÁNEA",Y109)))</formula>
    </cfRule>
    <cfRule type="containsText" dxfId="171" priority="172" operator="containsText" text="TERMINADA">
      <formula>NOT(ISERROR(SEARCH("TERMINADA",Y109)))</formula>
    </cfRule>
    <cfRule type="containsText" dxfId="170" priority="173" operator="containsText" text="EN PROCESO">
      <formula>NOT(ISERROR(SEARCH("EN PROCESO",Y109)))</formula>
    </cfRule>
    <cfRule type="containsText" dxfId="169" priority="174" operator="containsText" text="INCUMPLIDA">
      <formula>NOT(ISERROR(SEARCH("INCUMPLIDA",Y109)))</formula>
    </cfRule>
    <cfRule type="containsText" dxfId="168" priority="175" operator="containsText" text="SIN INICIAR">
      <formula>NOT(ISERROR(SEARCH("SIN INICIAR",Y109)))</formula>
    </cfRule>
  </conditionalFormatting>
  <conditionalFormatting sqref="Y110">
    <cfRule type="containsText" dxfId="167" priority="166" operator="containsText" text="TERMINADA EXTEMPORÁNEA">
      <formula>NOT(ISERROR(SEARCH("TERMINADA EXTEMPORÁNEA",Y110)))</formula>
    </cfRule>
    <cfRule type="containsText" dxfId="166" priority="167" operator="containsText" text="TERMINADA">
      <formula>NOT(ISERROR(SEARCH("TERMINADA",Y110)))</formula>
    </cfRule>
    <cfRule type="containsText" dxfId="165" priority="168" operator="containsText" text="EN PROCESO">
      <formula>NOT(ISERROR(SEARCH("EN PROCESO",Y110)))</formula>
    </cfRule>
    <cfRule type="containsText" dxfId="164" priority="169" operator="containsText" text="INCUMPLIDA">
      <formula>NOT(ISERROR(SEARCH("INCUMPLIDA",Y110)))</formula>
    </cfRule>
    <cfRule type="containsText" dxfId="163" priority="170" operator="containsText" text="SIN INICIAR">
      <formula>NOT(ISERROR(SEARCH("SIN INICIAR",Y110)))</formula>
    </cfRule>
  </conditionalFormatting>
  <conditionalFormatting sqref="Y110">
    <cfRule type="containsText" dxfId="162" priority="161" operator="containsText" text="TERMINADA EXTEMPORÁNEA">
      <formula>NOT(ISERROR(SEARCH("TERMINADA EXTEMPORÁNEA",Y110)))</formula>
    </cfRule>
    <cfRule type="containsText" dxfId="161" priority="162" operator="containsText" text="TERMINADA">
      <formula>NOT(ISERROR(SEARCH("TERMINADA",Y110)))</formula>
    </cfRule>
    <cfRule type="containsText" dxfId="160" priority="163" operator="containsText" text="EN PROCESO">
      <formula>NOT(ISERROR(SEARCH("EN PROCESO",Y110)))</formula>
    </cfRule>
    <cfRule type="containsText" dxfId="159" priority="164" operator="containsText" text="INCUMPLIDA">
      <formula>NOT(ISERROR(SEARCH("INCUMPLIDA",Y110)))</formula>
    </cfRule>
    <cfRule type="containsText" dxfId="158" priority="165" operator="containsText" text="SIN INICIAR">
      <formula>NOT(ISERROR(SEARCH("SIN INICIAR",Y110)))</formula>
    </cfRule>
  </conditionalFormatting>
  <conditionalFormatting sqref="Y111">
    <cfRule type="containsText" dxfId="157" priority="156" operator="containsText" text="TERMINADA EXTEMPORÁNEA">
      <formula>NOT(ISERROR(SEARCH("TERMINADA EXTEMPORÁNEA",Y111)))</formula>
    </cfRule>
    <cfRule type="containsText" dxfId="156" priority="157" operator="containsText" text="TERMINADA">
      <formula>NOT(ISERROR(SEARCH("TERMINADA",Y111)))</formula>
    </cfRule>
    <cfRule type="containsText" dxfId="155" priority="158" operator="containsText" text="EN PROCESO">
      <formula>NOT(ISERROR(SEARCH("EN PROCESO",Y111)))</formula>
    </cfRule>
    <cfRule type="containsText" dxfId="154" priority="159" operator="containsText" text="INCUMPLIDA">
      <formula>NOT(ISERROR(SEARCH("INCUMPLIDA",Y111)))</formula>
    </cfRule>
    <cfRule type="containsText" dxfId="153" priority="160" operator="containsText" text="SIN INICIAR">
      <formula>NOT(ISERROR(SEARCH("SIN INICIAR",Y111)))</formula>
    </cfRule>
  </conditionalFormatting>
  <conditionalFormatting sqref="Y111">
    <cfRule type="containsText" dxfId="152" priority="151" operator="containsText" text="TERMINADA EXTEMPORÁNEA">
      <formula>NOT(ISERROR(SEARCH("TERMINADA EXTEMPORÁNEA",Y111)))</formula>
    </cfRule>
    <cfRule type="containsText" dxfId="151" priority="152" operator="containsText" text="TERMINADA">
      <formula>NOT(ISERROR(SEARCH("TERMINADA",Y111)))</formula>
    </cfRule>
    <cfRule type="containsText" dxfId="150" priority="153" operator="containsText" text="EN PROCESO">
      <formula>NOT(ISERROR(SEARCH("EN PROCESO",Y111)))</formula>
    </cfRule>
    <cfRule type="containsText" dxfId="149" priority="154" operator="containsText" text="INCUMPLIDA">
      <formula>NOT(ISERROR(SEARCH("INCUMPLIDA",Y111)))</formula>
    </cfRule>
    <cfRule type="containsText" dxfId="148" priority="155" operator="containsText" text="SIN INICIAR">
      <formula>NOT(ISERROR(SEARCH("SIN INICIAR",Y111)))</formula>
    </cfRule>
  </conditionalFormatting>
  <conditionalFormatting sqref="Y112">
    <cfRule type="containsText" dxfId="147" priority="146" operator="containsText" text="TERMINADA EXTEMPORÁNEA">
      <formula>NOT(ISERROR(SEARCH("TERMINADA EXTEMPORÁNEA",Y112)))</formula>
    </cfRule>
    <cfRule type="containsText" dxfId="146" priority="147" operator="containsText" text="TERMINADA">
      <formula>NOT(ISERROR(SEARCH("TERMINADA",Y112)))</formula>
    </cfRule>
    <cfRule type="containsText" dxfId="145" priority="148" operator="containsText" text="EN PROCESO">
      <formula>NOT(ISERROR(SEARCH("EN PROCESO",Y112)))</formula>
    </cfRule>
    <cfRule type="containsText" dxfId="144" priority="149" operator="containsText" text="INCUMPLIDA">
      <formula>NOT(ISERROR(SEARCH("INCUMPLIDA",Y112)))</formula>
    </cfRule>
    <cfRule type="containsText" dxfId="143" priority="150" operator="containsText" text="SIN INICIAR">
      <formula>NOT(ISERROR(SEARCH("SIN INICIAR",Y112)))</formula>
    </cfRule>
  </conditionalFormatting>
  <conditionalFormatting sqref="Y112">
    <cfRule type="containsText" dxfId="142" priority="141" operator="containsText" text="TERMINADA EXTEMPORÁNEA">
      <formula>NOT(ISERROR(SEARCH("TERMINADA EXTEMPORÁNEA",Y112)))</formula>
    </cfRule>
    <cfRule type="containsText" dxfId="141" priority="142" operator="containsText" text="TERMINADA">
      <formula>NOT(ISERROR(SEARCH("TERMINADA",Y112)))</formula>
    </cfRule>
    <cfRule type="containsText" dxfId="140" priority="143" operator="containsText" text="EN PROCESO">
      <formula>NOT(ISERROR(SEARCH("EN PROCESO",Y112)))</formula>
    </cfRule>
    <cfRule type="containsText" dxfId="139" priority="144" operator="containsText" text="INCUMPLIDA">
      <formula>NOT(ISERROR(SEARCH("INCUMPLIDA",Y112)))</formula>
    </cfRule>
    <cfRule type="containsText" dxfId="138" priority="145" operator="containsText" text="SIN INICIAR">
      <formula>NOT(ISERROR(SEARCH("SIN INICIAR",Y112)))</formula>
    </cfRule>
  </conditionalFormatting>
  <conditionalFormatting sqref="Y113">
    <cfRule type="containsText" dxfId="137" priority="136" operator="containsText" text="TERMINADA EXTEMPORÁNEA">
      <formula>NOT(ISERROR(SEARCH("TERMINADA EXTEMPORÁNEA",Y113)))</formula>
    </cfRule>
    <cfRule type="containsText" dxfId="136" priority="137" operator="containsText" text="TERMINADA">
      <formula>NOT(ISERROR(SEARCH("TERMINADA",Y113)))</formula>
    </cfRule>
    <cfRule type="containsText" dxfId="135" priority="138" operator="containsText" text="EN PROCESO">
      <formula>NOT(ISERROR(SEARCH("EN PROCESO",Y113)))</formula>
    </cfRule>
    <cfRule type="containsText" dxfId="134" priority="139" operator="containsText" text="INCUMPLIDA">
      <formula>NOT(ISERROR(SEARCH("INCUMPLIDA",Y113)))</formula>
    </cfRule>
    <cfRule type="containsText" dxfId="133" priority="140" operator="containsText" text="SIN INICIAR">
      <formula>NOT(ISERROR(SEARCH("SIN INICIAR",Y113)))</formula>
    </cfRule>
  </conditionalFormatting>
  <conditionalFormatting sqref="Y113">
    <cfRule type="containsText" dxfId="132" priority="131" operator="containsText" text="TERMINADA EXTEMPORÁNEA">
      <formula>NOT(ISERROR(SEARCH("TERMINADA EXTEMPORÁNEA",Y113)))</formula>
    </cfRule>
    <cfRule type="containsText" dxfId="131" priority="132" operator="containsText" text="TERMINADA">
      <formula>NOT(ISERROR(SEARCH("TERMINADA",Y113)))</formula>
    </cfRule>
    <cfRule type="containsText" dxfId="130" priority="133" operator="containsText" text="EN PROCESO">
      <formula>NOT(ISERROR(SEARCH("EN PROCESO",Y113)))</formula>
    </cfRule>
    <cfRule type="containsText" dxfId="129" priority="134" operator="containsText" text="INCUMPLIDA">
      <formula>NOT(ISERROR(SEARCH("INCUMPLIDA",Y113)))</formula>
    </cfRule>
    <cfRule type="containsText" dxfId="128" priority="135" operator="containsText" text="SIN INICIAR">
      <formula>NOT(ISERROR(SEARCH("SIN INICIAR",Y113)))</formula>
    </cfRule>
  </conditionalFormatting>
  <conditionalFormatting sqref="Y114:Y134">
    <cfRule type="containsText" dxfId="127" priority="126" operator="containsText" text="TERMINADA EXTEMPORÁNEA">
      <formula>NOT(ISERROR(SEARCH("TERMINADA EXTEMPORÁNEA",Y114)))</formula>
    </cfRule>
    <cfRule type="containsText" dxfId="126" priority="127" operator="containsText" text="TERMINADA">
      <formula>NOT(ISERROR(SEARCH("TERMINADA",Y114)))</formula>
    </cfRule>
    <cfRule type="containsText" dxfId="125" priority="128" operator="containsText" text="EN PROCESO">
      <formula>NOT(ISERROR(SEARCH("EN PROCESO",Y114)))</formula>
    </cfRule>
    <cfRule type="containsText" dxfId="124" priority="129" operator="containsText" text="INCUMPLIDA">
      <formula>NOT(ISERROR(SEARCH("INCUMPLIDA",Y114)))</formula>
    </cfRule>
    <cfRule type="containsText" dxfId="123" priority="130" operator="containsText" text="SIN INICIAR">
      <formula>NOT(ISERROR(SEARCH("SIN INICIAR",Y114)))</formula>
    </cfRule>
  </conditionalFormatting>
  <conditionalFormatting sqref="Y114:Y134">
    <cfRule type="containsText" dxfId="122" priority="121" operator="containsText" text="TERMINADA EXTEMPORÁNEA">
      <formula>NOT(ISERROR(SEARCH("TERMINADA EXTEMPORÁNEA",Y114)))</formula>
    </cfRule>
    <cfRule type="containsText" dxfId="121" priority="122" operator="containsText" text="TERMINADA">
      <formula>NOT(ISERROR(SEARCH("TERMINADA",Y114)))</formula>
    </cfRule>
    <cfRule type="containsText" dxfId="120" priority="123" operator="containsText" text="EN PROCESO">
      <formula>NOT(ISERROR(SEARCH("EN PROCESO",Y114)))</formula>
    </cfRule>
    <cfRule type="containsText" dxfId="119" priority="124" operator="containsText" text="INCUMPLIDA">
      <formula>NOT(ISERROR(SEARCH("INCUMPLIDA",Y114)))</formula>
    </cfRule>
    <cfRule type="containsText" dxfId="118" priority="125" operator="containsText" text="SIN INICIAR">
      <formula>NOT(ISERROR(SEARCH("SIN INICIAR",Y114)))</formula>
    </cfRule>
  </conditionalFormatting>
  <conditionalFormatting sqref="Z54">
    <cfRule type="containsText" dxfId="117" priority="116" operator="containsText" text="TERMINADA EXTEMPORÁNEA">
      <formula>NOT(ISERROR(SEARCH("TERMINADA EXTEMPORÁNEA",Z54)))</formula>
    </cfRule>
    <cfRule type="containsText" dxfId="116" priority="117" operator="containsText" text="TERMINADA">
      <formula>NOT(ISERROR(SEARCH("TERMINADA",Z54)))</formula>
    </cfRule>
    <cfRule type="containsText" dxfId="115" priority="118" operator="containsText" text="EN PROCESO">
      <formula>NOT(ISERROR(SEARCH("EN PROCESO",Z54)))</formula>
    </cfRule>
    <cfRule type="containsText" dxfId="114" priority="119" operator="containsText" text="INCUMPLIDA">
      <formula>NOT(ISERROR(SEARCH("INCUMPLIDA",Z54)))</formula>
    </cfRule>
    <cfRule type="containsText" dxfId="113" priority="120" operator="containsText" text="SIN INICIAR">
      <formula>NOT(ISERROR(SEARCH("SIN INICIAR",Z54)))</formula>
    </cfRule>
  </conditionalFormatting>
  <conditionalFormatting sqref="Z54">
    <cfRule type="containsText" dxfId="112" priority="115" operator="containsText" text="ABIERTA">
      <formula>NOT(ISERROR(SEARCH("ABIERTA",Z54)))</formula>
    </cfRule>
  </conditionalFormatting>
  <conditionalFormatting sqref="Z42">
    <cfRule type="containsText" dxfId="111" priority="110" operator="containsText" text="TERMINADA EXTEMPORÁNEA">
      <formula>NOT(ISERROR(SEARCH("TERMINADA EXTEMPORÁNEA",Z42)))</formula>
    </cfRule>
    <cfRule type="containsText" dxfId="110" priority="111" operator="containsText" text="TERMINADA">
      <formula>NOT(ISERROR(SEARCH("TERMINADA",Z42)))</formula>
    </cfRule>
    <cfRule type="containsText" dxfId="109" priority="112" operator="containsText" text="EN PROCESO">
      <formula>NOT(ISERROR(SEARCH("EN PROCESO",Z42)))</formula>
    </cfRule>
    <cfRule type="containsText" dxfId="108" priority="113" operator="containsText" text="INCUMPLIDA">
      <formula>NOT(ISERROR(SEARCH("INCUMPLIDA",Z42)))</formula>
    </cfRule>
    <cfRule type="containsText" dxfId="107" priority="114" operator="containsText" text="SIN INICIAR">
      <formula>NOT(ISERROR(SEARCH("SIN INICIAR",Z42)))</formula>
    </cfRule>
  </conditionalFormatting>
  <conditionalFormatting sqref="Z42">
    <cfRule type="containsText" dxfId="106" priority="109" operator="containsText" text="ABIERTA">
      <formula>NOT(ISERROR(SEARCH("ABIERTA",Z42)))</formula>
    </cfRule>
  </conditionalFormatting>
  <conditionalFormatting sqref="Z36">
    <cfRule type="containsText" dxfId="105" priority="104" operator="containsText" text="TERMINADA EXTEMPORÁNEA">
      <formula>NOT(ISERROR(SEARCH("TERMINADA EXTEMPORÁNEA",Z36)))</formula>
    </cfRule>
    <cfRule type="containsText" dxfId="104" priority="105" operator="containsText" text="TERMINADA">
      <formula>NOT(ISERROR(SEARCH("TERMINADA",Z36)))</formula>
    </cfRule>
    <cfRule type="containsText" dxfId="103" priority="106" operator="containsText" text="EN PROCESO">
      <formula>NOT(ISERROR(SEARCH("EN PROCESO",Z36)))</formula>
    </cfRule>
    <cfRule type="containsText" dxfId="102" priority="107" operator="containsText" text="INCUMPLIDA">
      <formula>NOT(ISERROR(SEARCH("INCUMPLIDA",Z36)))</formula>
    </cfRule>
    <cfRule type="containsText" dxfId="101" priority="108" operator="containsText" text="SIN INICIAR">
      <formula>NOT(ISERROR(SEARCH("SIN INICIAR",Z36)))</formula>
    </cfRule>
  </conditionalFormatting>
  <conditionalFormatting sqref="Z36">
    <cfRule type="containsText" dxfId="100" priority="103" operator="containsText" text="ABIERTA">
      <formula>NOT(ISERROR(SEARCH("ABIERTA",Z36)))</formula>
    </cfRule>
  </conditionalFormatting>
  <conditionalFormatting sqref="Z59">
    <cfRule type="containsText" dxfId="99" priority="98" operator="containsText" text="TERMINADA EXTEMPORÁNEA">
      <formula>NOT(ISERROR(SEARCH("TERMINADA EXTEMPORÁNEA",Z59)))</formula>
    </cfRule>
    <cfRule type="containsText" dxfId="98" priority="99" operator="containsText" text="TERMINADA">
      <formula>NOT(ISERROR(SEARCH("TERMINADA",Z59)))</formula>
    </cfRule>
    <cfRule type="containsText" dxfId="97" priority="100" operator="containsText" text="EN PROCESO">
      <formula>NOT(ISERROR(SEARCH("EN PROCESO",Z59)))</formula>
    </cfRule>
    <cfRule type="containsText" dxfId="96" priority="101" operator="containsText" text="INCUMPLIDA">
      <formula>NOT(ISERROR(SEARCH("INCUMPLIDA",Z59)))</formula>
    </cfRule>
    <cfRule type="containsText" dxfId="95" priority="102" operator="containsText" text="SIN INICIAR">
      <formula>NOT(ISERROR(SEARCH("SIN INICIAR",Z59)))</formula>
    </cfRule>
  </conditionalFormatting>
  <conditionalFormatting sqref="Z59">
    <cfRule type="containsText" dxfId="94" priority="97" operator="containsText" text="ABIERTA">
      <formula>NOT(ISERROR(SEARCH("ABIERTA",Z59)))</formula>
    </cfRule>
  </conditionalFormatting>
  <conditionalFormatting sqref="Z99">
    <cfRule type="containsText" dxfId="93" priority="92" operator="containsText" text="TERMINADA EXTEMPORÁNEA">
      <formula>NOT(ISERROR(SEARCH("TERMINADA EXTEMPORÁNEA",Z99)))</formula>
    </cfRule>
    <cfRule type="containsText" dxfId="92" priority="93" operator="containsText" text="TERMINADA">
      <formula>NOT(ISERROR(SEARCH("TERMINADA",Z99)))</formula>
    </cfRule>
    <cfRule type="containsText" dxfId="91" priority="94" operator="containsText" text="EN PROCESO">
      <formula>NOT(ISERROR(SEARCH("EN PROCESO",Z99)))</formula>
    </cfRule>
    <cfRule type="containsText" dxfId="90" priority="95" operator="containsText" text="INCUMPLIDA">
      <formula>NOT(ISERROR(SEARCH("INCUMPLIDA",Z99)))</formula>
    </cfRule>
    <cfRule type="containsText" dxfId="89" priority="96" operator="containsText" text="SIN INICIAR">
      <formula>NOT(ISERROR(SEARCH("SIN INICIAR",Z99)))</formula>
    </cfRule>
  </conditionalFormatting>
  <conditionalFormatting sqref="Z99">
    <cfRule type="containsText" dxfId="88" priority="91" operator="containsText" text="ABIERTA">
      <formula>NOT(ISERROR(SEARCH("ABIERTA",Z99)))</formula>
    </cfRule>
  </conditionalFormatting>
  <conditionalFormatting sqref="Z100">
    <cfRule type="containsText" dxfId="87" priority="86" operator="containsText" text="TERMINADA EXTEMPORÁNEA">
      <formula>NOT(ISERROR(SEARCH("TERMINADA EXTEMPORÁNEA",Z100)))</formula>
    </cfRule>
    <cfRule type="containsText" dxfId="86" priority="87" operator="containsText" text="TERMINADA">
      <formula>NOT(ISERROR(SEARCH("TERMINADA",Z100)))</formula>
    </cfRule>
    <cfRule type="containsText" dxfId="85" priority="88" operator="containsText" text="EN PROCESO">
      <formula>NOT(ISERROR(SEARCH("EN PROCESO",Z100)))</formula>
    </cfRule>
    <cfRule type="containsText" dxfId="84" priority="89" operator="containsText" text="INCUMPLIDA">
      <formula>NOT(ISERROR(SEARCH("INCUMPLIDA",Z100)))</formula>
    </cfRule>
    <cfRule type="containsText" dxfId="83" priority="90" operator="containsText" text="SIN INICIAR">
      <formula>NOT(ISERROR(SEARCH("SIN INICIAR",Z100)))</formula>
    </cfRule>
  </conditionalFormatting>
  <conditionalFormatting sqref="Z100">
    <cfRule type="containsText" dxfId="82" priority="85" operator="containsText" text="ABIERTA">
      <formula>NOT(ISERROR(SEARCH("ABIERTA",Z100)))</formula>
    </cfRule>
  </conditionalFormatting>
  <conditionalFormatting sqref="Z101">
    <cfRule type="containsText" dxfId="81" priority="80" operator="containsText" text="TERMINADA EXTEMPORÁNEA">
      <formula>NOT(ISERROR(SEARCH("TERMINADA EXTEMPORÁNEA",Z101)))</formula>
    </cfRule>
    <cfRule type="containsText" dxfId="80" priority="81" operator="containsText" text="TERMINADA">
      <formula>NOT(ISERROR(SEARCH("TERMINADA",Z101)))</formula>
    </cfRule>
    <cfRule type="containsText" dxfId="79" priority="82" operator="containsText" text="EN PROCESO">
      <formula>NOT(ISERROR(SEARCH("EN PROCESO",Z101)))</formula>
    </cfRule>
    <cfRule type="containsText" dxfId="78" priority="83" operator="containsText" text="INCUMPLIDA">
      <formula>NOT(ISERROR(SEARCH("INCUMPLIDA",Z101)))</formula>
    </cfRule>
    <cfRule type="containsText" dxfId="77" priority="84" operator="containsText" text="SIN INICIAR">
      <formula>NOT(ISERROR(SEARCH("SIN INICIAR",Z101)))</formula>
    </cfRule>
  </conditionalFormatting>
  <conditionalFormatting sqref="Z101">
    <cfRule type="containsText" dxfId="76" priority="79" operator="containsText" text="ABIERTA">
      <formula>NOT(ISERROR(SEARCH("ABIERTA",Z101)))</formula>
    </cfRule>
  </conditionalFormatting>
  <conditionalFormatting sqref="Z102">
    <cfRule type="containsText" dxfId="75" priority="74" operator="containsText" text="TERMINADA EXTEMPORÁNEA">
      <formula>NOT(ISERROR(SEARCH("TERMINADA EXTEMPORÁNEA",Z102)))</formula>
    </cfRule>
    <cfRule type="containsText" dxfId="74" priority="75" operator="containsText" text="TERMINADA">
      <formula>NOT(ISERROR(SEARCH("TERMINADA",Z102)))</formula>
    </cfRule>
    <cfRule type="containsText" dxfId="73" priority="76" operator="containsText" text="EN PROCESO">
      <formula>NOT(ISERROR(SEARCH("EN PROCESO",Z102)))</formula>
    </cfRule>
    <cfRule type="containsText" dxfId="72" priority="77" operator="containsText" text="INCUMPLIDA">
      <formula>NOT(ISERROR(SEARCH("INCUMPLIDA",Z102)))</formula>
    </cfRule>
    <cfRule type="containsText" dxfId="71" priority="78" operator="containsText" text="SIN INICIAR">
      <formula>NOT(ISERROR(SEARCH("SIN INICIAR",Z102)))</formula>
    </cfRule>
  </conditionalFormatting>
  <conditionalFormatting sqref="Z102">
    <cfRule type="containsText" dxfId="70" priority="73" operator="containsText" text="ABIERTA">
      <formula>NOT(ISERROR(SEARCH("ABIERTA",Z102)))</formula>
    </cfRule>
  </conditionalFormatting>
  <conditionalFormatting sqref="Z108">
    <cfRule type="containsText" dxfId="69" priority="68" operator="containsText" text="TERMINADA EXTEMPORÁNEA">
      <formula>NOT(ISERROR(SEARCH("TERMINADA EXTEMPORÁNEA",Z108)))</formula>
    </cfRule>
    <cfRule type="containsText" dxfId="68" priority="69" operator="containsText" text="TERMINADA">
      <formula>NOT(ISERROR(SEARCH("TERMINADA",Z108)))</formula>
    </cfRule>
    <cfRule type="containsText" dxfId="67" priority="70" operator="containsText" text="EN PROCESO">
      <formula>NOT(ISERROR(SEARCH("EN PROCESO",Z108)))</formula>
    </cfRule>
    <cfRule type="containsText" dxfId="66" priority="71" operator="containsText" text="INCUMPLIDA">
      <formula>NOT(ISERROR(SEARCH("INCUMPLIDA",Z108)))</formula>
    </cfRule>
    <cfRule type="containsText" dxfId="65" priority="72" operator="containsText" text="SIN INICIAR">
      <formula>NOT(ISERROR(SEARCH("SIN INICIAR",Z108)))</formula>
    </cfRule>
  </conditionalFormatting>
  <conditionalFormatting sqref="Z108">
    <cfRule type="containsText" dxfId="64" priority="67" operator="containsText" text="ABIERTA">
      <formula>NOT(ISERROR(SEARCH("ABIERTA",Z108)))</formula>
    </cfRule>
  </conditionalFormatting>
  <conditionalFormatting sqref="AN135:AN155">
    <cfRule type="containsText" dxfId="63" priority="65" operator="containsText" text="CERRADA">
      <formula>NOT(ISERROR(SEARCH("CERRADA",AN135)))</formula>
    </cfRule>
    <cfRule type="containsText" dxfId="62" priority="66" operator="containsText" text="ABIERTA">
      <formula>NOT(ISERROR(SEARCH("ABIERTA",AN135)))</formula>
    </cfRule>
  </conditionalFormatting>
  <conditionalFormatting sqref="AL135:AL155">
    <cfRule type="containsText" dxfId="61" priority="63" operator="containsText" text="CUMPLIDA">
      <formula>NOT(ISERROR(SEARCH("CUMPLIDA",AL135)))</formula>
    </cfRule>
    <cfRule type="containsText" dxfId="60" priority="64" operator="containsText" text="PENDIENTE">
      <formula>NOT(ISERROR(SEARCH("PENDIENTE",AL135)))</formula>
    </cfRule>
  </conditionalFormatting>
  <conditionalFormatting sqref="AI135:AI155">
    <cfRule type="containsText" dxfId="59" priority="58" operator="containsText" text="TERMINADA EXTEMPORÁNEA">
      <formula>NOT(ISERROR(SEARCH("TERMINADA EXTEMPORÁNEA",AI135)))</formula>
    </cfRule>
    <cfRule type="containsText" dxfId="58" priority="59" operator="containsText" text="TERMINADA">
      <formula>NOT(ISERROR(SEARCH("TERMINADA",AI135)))</formula>
    </cfRule>
    <cfRule type="containsText" dxfId="57" priority="60" operator="containsText" text="EN PROCESO">
      <formula>NOT(ISERROR(SEARCH("EN PROCESO",AI135)))</formula>
    </cfRule>
    <cfRule type="containsText" dxfId="56" priority="61" operator="containsText" text="INCUMPLIDA">
      <formula>NOT(ISERROR(SEARCH("INCUMPLIDA",AI135)))</formula>
    </cfRule>
    <cfRule type="containsText" dxfId="55" priority="62" operator="containsText" text="SIN INICIAR">
      <formula>NOT(ISERROR(SEARCH("SIN INICIAR",AI135)))</formula>
    </cfRule>
  </conditionalFormatting>
  <conditionalFormatting sqref="Y135:Y155">
    <cfRule type="containsText" dxfId="54" priority="53" operator="containsText" text="TERMINADA EXTEMPORÁNEA">
      <formula>NOT(ISERROR(SEARCH("TERMINADA EXTEMPORÁNEA",Y135)))</formula>
    </cfRule>
    <cfRule type="containsText" dxfId="53" priority="54" operator="containsText" text="TERMINADA">
      <formula>NOT(ISERROR(SEARCH("TERMINADA",Y135)))</formula>
    </cfRule>
    <cfRule type="containsText" dxfId="52" priority="55" operator="containsText" text="EN PROCESO">
      <formula>NOT(ISERROR(SEARCH("EN PROCESO",Y135)))</formula>
    </cfRule>
    <cfRule type="containsText" dxfId="51" priority="56" operator="containsText" text="INCUMPLIDA">
      <formula>NOT(ISERROR(SEARCH("INCUMPLIDA",Y135)))</formula>
    </cfRule>
    <cfRule type="containsText" dxfId="50" priority="57" operator="containsText" text="SIN INICIAR">
      <formula>NOT(ISERROR(SEARCH("SIN INICIAR",Y135)))</formula>
    </cfRule>
  </conditionalFormatting>
  <conditionalFormatting sqref="Y135:Y155">
    <cfRule type="containsText" dxfId="49" priority="48" operator="containsText" text="TERMINADA EXTEMPORÁNEA">
      <formula>NOT(ISERROR(SEARCH("TERMINADA EXTEMPORÁNEA",Y135)))</formula>
    </cfRule>
    <cfRule type="containsText" dxfId="48" priority="49" operator="containsText" text="TERMINADA">
      <formula>NOT(ISERROR(SEARCH("TERMINADA",Y135)))</formula>
    </cfRule>
    <cfRule type="containsText" dxfId="47" priority="50" operator="containsText" text="EN PROCESO">
      <formula>NOT(ISERROR(SEARCH("EN PROCESO",Y135)))</formula>
    </cfRule>
    <cfRule type="containsText" dxfId="46" priority="51" operator="containsText" text="INCUMPLIDA">
      <formula>NOT(ISERROR(SEARCH("INCUMPLIDA",Y135)))</formula>
    </cfRule>
    <cfRule type="containsText" dxfId="45" priority="52" operator="containsText" text="SIN INICIAR">
      <formula>NOT(ISERROR(SEARCH("SIN INICIAR",Y135)))</formula>
    </cfRule>
  </conditionalFormatting>
  <conditionalFormatting sqref="AN95">
    <cfRule type="containsText" dxfId="44" priority="46" operator="containsText" text="CERRADA">
      <formula>NOT(ISERROR(SEARCH("CERRADA",AN95)))</formula>
    </cfRule>
    <cfRule type="containsText" dxfId="43" priority="47" operator="containsText" text="ABIERTA">
      <formula>NOT(ISERROR(SEARCH("ABIERTA",AN95)))</formula>
    </cfRule>
  </conditionalFormatting>
  <conditionalFormatting sqref="AN71">
    <cfRule type="containsText" dxfId="42" priority="44" operator="containsText" text="CERRADA">
      <formula>NOT(ISERROR(SEARCH("CERRADA",AN71)))</formula>
    </cfRule>
    <cfRule type="containsText" dxfId="41" priority="45" operator="containsText" text="ABIERTA">
      <formula>NOT(ISERROR(SEARCH("ABIERTA",AN71)))</formula>
    </cfRule>
  </conditionalFormatting>
  <conditionalFormatting sqref="AN105">
    <cfRule type="containsText" dxfId="40" priority="42" operator="containsText" text="CERRADA">
      <formula>NOT(ISERROR(SEARCH("CERRADA",AN105)))</formula>
    </cfRule>
    <cfRule type="containsText" dxfId="39" priority="43" operator="containsText" text="ABIERTA">
      <formula>NOT(ISERROR(SEARCH("ABIERTA",AN105)))</formula>
    </cfRule>
  </conditionalFormatting>
  <conditionalFormatting sqref="AN106:AN108">
    <cfRule type="containsText" dxfId="38" priority="40" operator="containsText" text="CERRADA">
      <formula>NOT(ISERROR(SEARCH("CERRADA",AN106)))</formula>
    </cfRule>
    <cfRule type="containsText" dxfId="37" priority="41" operator="containsText" text="ABIERTA">
      <formula>NOT(ISERROR(SEARCH("ABIERTA",AN106)))</formula>
    </cfRule>
  </conditionalFormatting>
  <conditionalFormatting sqref="AN109">
    <cfRule type="containsText" dxfId="36" priority="38" operator="containsText" text="CERRADA">
      <formula>NOT(ISERROR(SEARCH("CERRADA",AN109)))</formula>
    </cfRule>
    <cfRule type="containsText" dxfId="35" priority="39" operator="containsText" text="ABIERTA">
      <formula>NOT(ISERROR(SEARCH("ABIERTA",AN109)))</formula>
    </cfRule>
  </conditionalFormatting>
  <conditionalFormatting sqref="AN114">
    <cfRule type="containsText" dxfId="34" priority="36" operator="containsText" text="CERRADA">
      <formula>NOT(ISERROR(SEARCH("CERRADA",AN114)))</formula>
    </cfRule>
    <cfRule type="containsText" dxfId="33" priority="37" operator="containsText" text="ABIERTA">
      <formula>NOT(ISERROR(SEARCH("ABIERTA",AN114)))</formula>
    </cfRule>
  </conditionalFormatting>
  <conditionalFormatting sqref="AN52">
    <cfRule type="containsText" dxfId="32" priority="32" operator="containsText" text="CERRADA">
      <formula>NOT(ISERROR(SEARCH("CERRADA",AN52)))</formula>
    </cfRule>
    <cfRule type="containsText" dxfId="31" priority="33" operator="containsText" text="ABIERTA">
      <formula>NOT(ISERROR(SEARCH("ABIERTA",AN52)))</formula>
    </cfRule>
  </conditionalFormatting>
  <conditionalFormatting sqref="AN53">
    <cfRule type="containsText" dxfId="30" priority="30" operator="containsText" text="CERRADA">
      <formula>NOT(ISERROR(SEARCH("CERRADA",AN53)))</formula>
    </cfRule>
    <cfRule type="containsText" dxfId="29" priority="31" operator="containsText" text="ABIERTA">
      <formula>NOT(ISERROR(SEARCH("ABIERTA",AN53)))</formula>
    </cfRule>
  </conditionalFormatting>
  <conditionalFormatting sqref="AI100">
    <cfRule type="containsText" dxfId="28" priority="25" operator="containsText" text="TERMINADA EXTEMPORÁNEA">
      <formula>NOT(ISERROR(SEARCH("TERMINADA EXTEMPORÁNEA",AI100)))</formula>
    </cfRule>
    <cfRule type="containsText" dxfId="27" priority="26" operator="containsText" text="TERMINADA">
      <formula>NOT(ISERROR(SEARCH("TERMINADA",AI100)))</formula>
    </cfRule>
    <cfRule type="containsText" dxfId="26" priority="27" operator="containsText" text="EN PROCESO">
      <formula>NOT(ISERROR(SEARCH("EN PROCESO",AI100)))</formula>
    </cfRule>
    <cfRule type="containsText" dxfId="25" priority="28" operator="containsText" text="INCUMPLIDA">
      <formula>NOT(ISERROR(SEARCH("INCUMPLIDA",AI100)))</formula>
    </cfRule>
    <cfRule type="containsText" dxfId="24" priority="29" operator="containsText" text="SIN INICIAR">
      <formula>NOT(ISERROR(SEARCH("SIN INICIAR",AI100)))</formula>
    </cfRule>
  </conditionalFormatting>
  <conditionalFormatting sqref="AN100">
    <cfRule type="containsText" dxfId="23" priority="23" operator="containsText" text="CERRADA">
      <formula>NOT(ISERROR(SEARCH("CERRADA",AN100)))</formula>
    </cfRule>
    <cfRule type="containsText" dxfId="22" priority="24" operator="containsText" text="ABIERTA">
      <formula>NOT(ISERROR(SEARCH("ABIERTA",AN100)))</formula>
    </cfRule>
  </conditionalFormatting>
  <conditionalFormatting sqref="AL101">
    <cfRule type="containsText" dxfId="21" priority="21" operator="containsText" text="CUMPLIDA">
      <formula>NOT(ISERROR(SEARCH("CUMPLIDA",AL101)))</formula>
    </cfRule>
    <cfRule type="containsText" dxfId="20" priority="22" operator="containsText" text="PENDIENTE">
      <formula>NOT(ISERROR(SEARCH("PENDIENTE",AL101)))</formula>
    </cfRule>
  </conditionalFormatting>
  <conditionalFormatting sqref="AI101">
    <cfRule type="containsText" dxfId="19" priority="16" operator="containsText" text="TERMINADA EXTEMPORÁNEA">
      <formula>NOT(ISERROR(SEARCH("TERMINADA EXTEMPORÁNEA",AI101)))</formula>
    </cfRule>
    <cfRule type="containsText" dxfId="18" priority="17" operator="containsText" text="TERMINADA">
      <formula>NOT(ISERROR(SEARCH("TERMINADA",AI101)))</formula>
    </cfRule>
    <cfRule type="containsText" dxfId="17" priority="18" operator="containsText" text="EN PROCESO">
      <formula>NOT(ISERROR(SEARCH("EN PROCESO",AI101)))</formula>
    </cfRule>
    <cfRule type="containsText" dxfId="16" priority="19" operator="containsText" text="INCUMPLIDA">
      <formula>NOT(ISERROR(SEARCH("INCUMPLIDA",AI101)))</formula>
    </cfRule>
    <cfRule type="containsText" dxfId="15" priority="20" operator="containsText" text="SIN INICIAR">
      <formula>NOT(ISERROR(SEARCH("SIN INICIAR",AI101)))</formula>
    </cfRule>
  </conditionalFormatting>
  <conditionalFormatting sqref="AN101">
    <cfRule type="containsText" dxfId="14" priority="14" operator="containsText" text="CERRADA">
      <formula>NOT(ISERROR(SEARCH("CERRADA",AN101)))</formula>
    </cfRule>
    <cfRule type="containsText" dxfId="13" priority="15" operator="containsText" text="ABIERTA">
      <formula>NOT(ISERROR(SEARCH("ABIERTA",AN101)))</formula>
    </cfRule>
  </conditionalFormatting>
  <conditionalFormatting sqref="AL102">
    <cfRule type="containsText" dxfId="12" priority="12" operator="containsText" text="CUMPLIDA">
      <formula>NOT(ISERROR(SEARCH("CUMPLIDA",AL102)))</formula>
    </cfRule>
    <cfRule type="containsText" dxfId="11" priority="13" operator="containsText" text="PENDIENTE">
      <formula>NOT(ISERROR(SEARCH("PENDIENTE",AL102)))</formula>
    </cfRule>
  </conditionalFormatting>
  <conditionalFormatting sqref="AI102">
    <cfRule type="containsText" dxfId="10" priority="7" operator="containsText" text="TERMINADA EXTEMPORÁNEA">
      <formula>NOT(ISERROR(SEARCH("TERMINADA EXTEMPORÁNEA",AI102)))</formula>
    </cfRule>
    <cfRule type="containsText" dxfId="9" priority="8" operator="containsText" text="TERMINADA">
      <formula>NOT(ISERROR(SEARCH("TERMINADA",AI102)))</formula>
    </cfRule>
    <cfRule type="containsText" dxfId="8" priority="9" operator="containsText" text="EN PROCESO">
      <formula>NOT(ISERROR(SEARCH("EN PROCESO",AI102)))</formula>
    </cfRule>
    <cfRule type="containsText" dxfId="7" priority="10" operator="containsText" text="INCUMPLIDA">
      <formula>NOT(ISERROR(SEARCH("INCUMPLIDA",AI102)))</formula>
    </cfRule>
    <cfRule type="containsText" dxfId="6" priority="11" operator="containsText" text="SIN INICIAR">
      <formula>NOT(ISERROR(SEARCH("SIN INICIAR",AI102)))</formula>
    </cfRule>
  </conditionalFormatting>
  <conditionalFormatting sqref="AN102">
    <cfRule type="containsText" dxfId="5" priority="5" operator="containsText" text="CERRADA">
      <formula>NOT(ISERROR(SEARCH("CERRADA",AN102)))</formula>
    </cfRule>
    <cfRule type="containsText" dxfId="4" priority="6" operator="containsText" text="ABIERTA">
      <formula>NOT(ISERROR(SEARCH("ABIERTA",AN102)))</formula>
    </cfRule>
  </conditionalFormatting>
  <conditionalFormatting sqref="AN15">
    <cfRule type="containsText" dxfId="3" priority="3" operator="containsText" text="CERRADA">
      <formula>NOT(ISERROR(SEARCH("CERRADA",AN15)))</formula>
    </cfRule>
    <cfRule type="containsText" dxfId="2" priority="4" operator="containsText" text="ABIERTA">
      <formula>NOT(ISERROR(SEARCH("ABIERTA",AN15)))</formula>
    </cfRule>
  </conditionalFormatting>
  <conditionalFormatting sqref="AN87">
    <cfRule type="containsText" dxfId="1" priority="1" operator="containsText" text="CERRADA">
      <formula>NOT(ISERROR(SEARCH("CERRADA",AN87)))</formula>
    </cfRule>
    <cfRule type="containsText" dxfId="0" priority="2" operator="containsText" text="ABIERTA">
      <formula>NOT(ISERROR(SEARCH("ABIERTA",AN87)))</formula>
    </cfRule>
  </conditionalFormatting>
  <dataValidations count="23">
    <dataValidation type="date" operator="greaterThan" allowBlank="1" showInputMessage="1" showErrorMessage="1" error="Fecha debe ser posterior a la de inicio (Columna U)" sqref="Q70:Q78 Q12:Q13 Q16:Q28 Q35:Q44 Q56:Q65 Q82:Q94 Q96:Q134" xr:uid="{00000000-0002-0000-0000-000000000000}">
      <formula1>P12</formula1>
    </dataValidation>
    <dataValidation type="date" operator="greaterThan" allowBlank="1" showInputMessage="1" showErrorMessage="1" sqref="B70:B71 E70:E71 E12:E13 B12:B13 E15:E28 B15:B28 B35:B44 E35:E44 B56:B65 E56:E65 B82:B94 B96:B134 E82:E134 P127:P134" xr:uid="{00000000-0002-0000-0000-000001000000}">
      <formula1>36892</formula1>
    </dataValidation>
    <dataValidation type="date" operator="greaterThan" allowBlank="1" showInputMessage="1" showErrorMessage="1" prompt="Fecha debe ser posterior a la de inicio (Columna U)" sqref="Q29:Q34 Q45:Q55 Q135:Q155" xr:uid="{00000000-0002-0000-0000-000002000000}">
      <formula1>P29</formula1>
    </dataValidation>
    <dataValidation type="date" operator="greaterThan" allowBlank="1" showInputMessage="1" showErrorMessage="1" error="Fecha debe ser posterior a la del hallazgo (Columna E)" sqref="P60:P61 P70:P78 P16:P26 P35:P41" xr:uid="{00000000-0002-0000-0000-000003000000}">
      <formula1>#REF!</formula1>
    </dataValidation>
    <dataValidation type="date" operator="greaterThan" allowBlank="1" showInputMessage="1" showErrorMessage="1" error="Fecha debe ser posterior a la del hallazgo (Columna E)" sqref="P27" xr:uid="{00000000-0002-0000-0000-000004000000}">
      <formula1>XEC27</formula1>
    </dataValidation>
    <dataValidation type="date" operator="greaterThan" allowBlank="1" showInputMessage="1" showErrorMessage="1" error="Fecha debe ser posterior a la del hallazgo (Columna E)" sqref="P42 P28" xr:uid="{00000000-0002-0000-0000-000005000000}">
      <formula1>XEF28</formula1>
    </dataValidation>
    <dataValidation type="date" operator="greaterThan" allowBlank="1" showInputMessage="1" showErrorMessage="1" error="Fecha debe ser posterior a la del hallazgo (Columna E)" sqref="P14" xr:uid="{00000000-0002-0000-0000-000006000000}">
      <formula1>#REF!</formula1>
      <formula2>0</formula2>
    </dataValidation>
    <dataValidation type="date" operator="greaterThan" allowBlank="1" showInputMessage="1" showErrorMessage="1" sqref="B14 E14" xr:uid="{00000000-0002-0000-0000-000007000000}">
      <formula1>36892</formula1>
      <formula2>0</formula2>
    </dataValidation>
    <dataValidation type="date" operator="greaterThan" allowBlank="1" showInputMessage="1" showErrorMessage="1" error="Fecha debe ser posterior a la del hallazgo (Columna E)" sqref="P43" xr:uid="{00000000-0002-0000-0000-000008000000}">
      <formula1>XDZ43</formula1>
    </dataValidation>
    <dataValidation type="date" operator="greaterThan" allowBlank="1" showErrorMessage="1" sqref="B29:B34 E29:E34 B45:B55 E45:E55 B135:B155 E135:E155" xr:uid="{00000000-0002-0000-0000-000009000000}">
      <formula1>36892</formula1>
    </dataValidation>
    <dataValidation type="date" operator="greaterThan" allowBlank="1" showInputMessage="1" showErrorMessage="1" error="Fecha debe ser posterior a la del hallazgo (Columna E)" sqref="P59 P62:P65 P44" xr:uid="{00000000-0002-0000-0000-00000A000000}">
      <formula1>XEA44</formula1>
    </dataValidation>
    <dataValidation type="date" operator="greaterThan" allowBlank="1" showInputMessage="1" showErrorMessage="1" error="Fecha debe ser posterior a la del hallazgo (Columna E)" sqref="P82:P90 P99:P102" xr:uid="{00000000-0002-0000-0000-00000B000000}">
      <formula1>XEK82</formula1>
    </dataValidation>
    <dataValidation type="date" operator="greaterThan" allowBlank="1" showInputMessage="1" showErrorMessage="1" error="Fecha debe ser posterior a la de inicio (Columna U)" sqref="Q14" xr:uid="{00000000-0002-0000-0000-00000C000000}">
      <formula1>P14</formula1>
      <formula2>0</formula2>
    </dataValidation>
    <dataValidation type="date" operator="greaterThan" allowBlank="1" showInputMessage="1" showErrorMessage="1" error="Fecha debe ser posterior a la del hallazgo (Columna E)" sqref="P91:P94 P103:P114 P96:P97" xr:uid="{00000000-0002-0000-0000-00000D000000}">
      <formula1>XEQ91</formula1>
    </dataValidation>
    <dataValidation type="date" operator="greaterThan" allowBlank="1" showInputMessage="1" showErrorMessage="1" error="Fecha debe ser posterior a la del hallazgo (Columna E)" sqref="P98" xr:uid="{00000000-0002-0000-0000-00000E000000}">
      <formula1>XDV98</formula1>
    </dataValidation>
    <dataValidation type="list" allowBlank="1" showInputMessage="1" showErrorMessage="1" sqref="U10:U13 K10:K14" xr:uid="{00000000-0002-0000-0000-00000F000000}">
      <formula1>#REF!</formula1>
    </dataValidation>
    <dataValidation type="date" operator="greaterThan" allowBlank="1" showInputMessage="1" showErrorMessage="1" error="Fecha debe ser posterior a la del hallazgo (Columna E)" sqref="P12:P13" xr:uid="{00000000-0002-0000-0000-000010000000}">
      <formula1>F12</formula1>
    </dataValidation>
    <dataValidation type="date" operator="greaterThan" allowBlank="1" showInputMessage="1" showErrorMessage="1" prompt="Fecha debe ser posterior a la del hallazgo (Columna E)" sqref="P15:Q15" xr:uid="{00000000-0002-0000-0000-000011000000}">
      <formula1>#REF!</formula1>
    </dataValidation>
    <dataValidation type="date" operator="greaterThan" allowBlank="1" showInputMessage="1" showErrorMessage="1" prompt="Fecha debe ser posterior a la del hallazgo (Columna E)" sqref="P29:P34" xr:uid="{00000000-0002-0000-0000-000012000000}">
      <formula1>XEG29</formula1>
    </dataValidation>
    <dataValidation type="date" operator="greaterThan" allowBlank="1" showInputMessage="1" showErrorMessage="1" prompt="Fecha debe ser posterior a la del hallazgo (Columna E)" sqref="P45:P55" xr:uid="{00000000-0002-0000-0000-000013000000}">
      <formula1>XDX45</formula1>
    </dataValidation>
    <dataValidation type="date" operator="greaterThan" allowBlank="1" showInputMessage="1" showErrorMessage="1" error="Fecha debe ser posterior a la del hallazgo (Columna E)" sqref="P56:P58" xr:uid="{00000000-0002-0000-0000-000014000000}">
      <formula1>XEJ56</formula1>
    </dataValidation>
    <dataValidation type="date" operator="greaterThan" allowBlank="1" showInputMessage="1" showErrorMessage="1" error="Fecha debe ser posterior a la del hallazgo (Columna E)" sqref="P115:P126" xr:uid="{00000000-0002-0000-0000-000015000000}">
      <formula1>XER115</formula1>
    </dataValidation>
    <dataValidation type="date" operator="greaterThan" allowBlank="1" showInputMessage="1" showErrorMessage="1" prompt="Fecha debe ser posterior a la del hallazgo (Columna E)" sqref="P135:P155" xr:uid="{00000000-0002-0000-0000-000016000000}">
      <formula1>XEQ135</formula1>
    </dataValidation>
  </dataValidations>
  <hyperlinks>
    <hyperlink ref="AC17" r:id="rId1" xr:uid="{00000000-0004-0000-0000-000000000000}"/>
    <hyperlink ref="AC16" r:id="rId2" xr:uid="{00000000-0004-0000-0000-000001000000}"/>
    <hyperlink ref="AC66" r:id="rId3" xr:uid="{00000000-0004-0000-0000-000002000000}"/>
    <hyperlink ref="AC67" r:id="rId4" xr:uid="{00000000-0004-0000-0000-000003000000}"/>
    <hyperlink ref="AC68" r:id="rId5" xr:uid="{00000000-0004-0000-0000-000004000000}"/>
    <hyperlink ref="AC110" r:id="rId6" location="gid=1370942763" display="https://docs.google.com/spreadsheets/d/1R_ZnvJitoKBqBU-fgn3h7Ube1cmu8HpWvGF7TfZMahs/edit - gid=1370942763" xr:uid="{00000000-0004-0000-0000-000005000000}"/>
  </hyperlinks>
  <pageMargins left="0.39370078740157483" right="0.39370078740157483" top="0.59055118110236227" bottom="0.59055118110236227" header="0" footer="0"/>
  <pageSetup paperSize="5" scale="18" pageOrder="overThenDown" orientation="landscape" r:id="rId7"/>
  <headerFooter>
    <oddFooter>&amp;R&amp;"Tahoma,Normal"&amp;8Página &amp;P de &amp;N</oddFooter>
  </headerFooter>
  <ignoredErrors>
    <ignoredError sqref="AE95:AF95" formula="1"/>
  </ignoredErrors>
  <drawing r:id="rId8"/>
  <extLst>
    <ext xmlns:x14="http://schemas.microsoft.com/office/spreadsheetml/2009/9/main" uri="{CCE6A557-97BC-4b89-ADB6-D9C93CAAB3DF}">
      <x14:dataValidations xmlns:xm="http://schemas.microsoft.com/office/excel/2006/main" count="37">
        <x14:dataValidation type="list" allowBlank="1" showInputMessage="1" showErrorMessage="1" xr:uid="{00000000-0002-0000-0000-000017000000}">
          <x14:formula1>
            <xm:f>'[CCSE-FT-001 ACPM_AUD_COMUNICACIONES.xlsx]Datos'!#REF!</xm:f>
          </x14:formula1>
          <xm:sqref>O16:O17 H16:H17</xm:sqref>
        </x14:dataValidation>
        <x14:dataValidation type="list" allowBlank="1" showInputMessage="1" showErrorMessage="1" xr:uid="{00000000-0002-0000-0000-000018000000}">
          <x14:formula1>
            <xm:f>'C:\Users\lnaranjom\Downloads\[PLAN MEJORAMIENTO CONTABLE servicios admon (3).xlsx]Datos'!#REF!</xm:f>
          </x14:formula1>
          <xm:sqref>L18 O18 U18</xm:sqref>
        </x14:dataValidation>
        <x14:dataValidation type="list" allowBlank="1" showInputMessage="1" showErrorMessage="1" xr:uid="{00000000-0002-0000-0000-000019000000}">
          <x14:formula1>
            <xm:f>'Z:\2018\PM\[Matriz_PM_CIC Planeación.xlsx]Datos'!#REF!</xm:f>
          </x14:formula1>
          <xm:sqref>O12 H12:H13</xm:sqref>
        </x14:dataValidation>
        <x14:dataValidation type="list" allowBlank="1" showInputMessage="1" showErrorMessage="1" xr:uid="{00000000-0002-0000-0000-00001A000000}">
          <x14:formula1>
            <xm:f>Datos!$H$28:$H$50</xm:f>
          </x14:formula1>
          <xm:sqref>T10 T19:T27</xm:sqref>
        </x14:dataValidation>
        <x14:dataValidation type="list" allowBlank="1" showInputMessage="1" showErrorMessage="1" xr:uid="{00000000-0002-0000-0000-00001B000000}">
          <x14:formula1>
            <xm:f>Datos!$F$3:$F$14</xm:f>
          </x14:formula1>
          <xm:sqref>R26:R27 R10:R24</xm:sqref>
        </x14:dataValidation>
        <x14:dataValidation type="list" allowBlank="1" showInputMessage="1" showErrorMessage="1" xr:uid="{00000000-0002-0000-0000-00001C000000}">
          <x14:formula1>
            <xm:f>Datos!$I$3:$I$13</xm:f>
          </x14:formula1>
          <xm:sqref>O13</xm:sqref>
        </x14:dataValidation>
        <x14:dataValidation type="list" allowBlank="1" showInputMessage="1" showErrorMessage="1" xr:uid="{00000000-0002-0000-0000-00001D000000}">
          <x14:formula1>
            <xm:f>'C:\Users\Jizeth G\Downloads\[CCSE-FT-001 ADMINISTRACION DE ACCIONES CORRECTIVAS, PREVENTIVAS Y DE MEJORAMIENTO. (1) (1).xlsx]Datos'!#REF!</xm:f>
          </x14:formula1>
          <xm:sqref>L43 O43 C43 H43</xm:sqref>
        </x14:dataValidation>
        <x14:dataValidation type="list" allowBlank="1" showInputMessage="1" showErrorMessage="1" xr:uid="{00000000-0002-0000-0000-00001E000000}">
          <x14:formula1>
            <xm:f>'C:\Users\jizeth.gonzalez\Downloads\[FORMULACION P. M AUD_SS. ADM V.  F.  REV..xlsx]Datos'!#REF!</xm:f>
          </x14:formula1>
          <xm:sqref>C28 H28 K28:L28 S28:T28</xm:sqref>
        </x14:dataValidation>
        <x14:dataValidation type="list" allowBlank="1" showInputMessage="1" showErrorMessage="1" xr:uid="{00000000-0002-0000-0000-00001F000000}">
          <x14:formula1>
            <xm:f>Datos!$F$28:$F$50</xm:f>
          </x14:formula1>
          <xm:sqref>R28</xm:sqref>
        </x14:dataValidation>
        <x14:dataValidation type="list" allowBlank="1" showInputMessage="1" showErrorMessage="1" xr:uid="{00000000-0002-0000-0000-000020000000}">
          <x14:formula1>
            <xm:f>'C:\Users\Jizeth G\Downloads\[CCSE-FT-001 ADMINISTRACION DE ACCIONES CORRECTIVAS, PREVENTIVAS Y DE MEJORAMIENTO (2).xlsx]Datos'!#REF!</xm:f>
          </x14:formula1>
          <xm:sqref>R44 O44 U44 L44 C44 H44</xm:sqref>
        </x14:dataValidation>
        <x14:dataValidation type="list" allowBlank="1" showInputMessage="1" showErrorMessage="1" xr:uid="{00000000-0002-0000-0000-000021000000}">
          <x14:formula1>
            <xm:f>'C:\Users\Jizeth G\Downloads\[CCSE-FT-001 ADMINISTRACION DE ACCIONES CORRECTIVAS, PREVENTIVAS Y DE MEJORAMIENTO.COMERCIALIZACION.xlsx]Datos'!#REF!</xm:f>
          </x14:formula1>
          <xm:sqref>U45:U55 U59:U78</xm:sqref>
        </x14:dataValidation>
        <x14:dataValidation type="list" allowBlank="1" showErrorMessage="1" xr:uid="{00000000-0002-0000-0000-000022000000}">
          <x14:formula1>
            <xm:f>'G:\Unidades compartidas\OFICINA CONTROL INTERNO 2020\110.24 PLANES\110.24.92 PLAN DE AUDITORIA\202002181102492AUDTIC\[20200726_CCSE-FT-001_ACPM_AUDTIC.xlsx]Datos'!#REF!</xm:f>
          </x14:formula1>
          <xm:sqref>H55 H45:H46 H51:H53 R45:R46 R53:R55 L72:L79 O45:O55 R48:R51 L45:L55 C45:C55 H48:H49</xm:sqref>
        </x14:dataValidation>
        <x14:dataValidation type="list" allowBlank="1" showInputMessage="1" showErrorMessage="1" xr:uid="{00000000-0002-0000-0000-000023000000}">
          <x14:formula1>
            <xm:f>'C:\Users\Jizeth G\Downloads\[CCSE-FT-001_PM_PORMENORIZADOAVF (2).xlsx]Datos'!#REF!</xm:f>
          </x14:formula1>
          <xm:sqref>L60:L61 O60:O61 C59:C64 H59:H64 R60:R61 R70:R71 H70:H71 O70:O78 L70:L71 C70:C81</xm:sqref>
        </x14:dataValidation>
        <x14:dataValidation type="list" allowBlank="1" showInputMessage="1" showErrorMessage="1" xr:uid="{00000000-0002-0000-0000-000024000000}">
          <x14:formula1>
            <xm:f>'C:\Users\Jizeth\Downloads\[20210226_CCSE-FT-001 FORMULACIÓN PLAN DE MEJORAMIENTO_AUDFINANCIERA Revisado.xlsx]Datos'!#REF!</xm:f>
          </x14:formula1>
          <xm:sqref>R82 L82:L90 O82:O90 R84:R90 C82:C90 H82:H90</xm:sqref>
        </x14:dataValidation>
        <x14:dataValidation type="list" allowBlank="1" showInputMessage="1" showErrorMessage="1" xr:uid="{00000000-0002-0000-0000-000025000000}">
          <x14:formula1>
            <xm:f>'C:\Users\jgonzalezr\Downloads\[Plan de mejoramiento Nuevos Negocios 12102018.xlsx]Datos'!#REF!</xm:f>
          </x14:formula1>
          <xm:sqref>H15</xm:sqref>
        </x14:dataValidation>
        <x14:dataValidation type="list" allowBlank="1" showErrorMessage="1" xr:uid="{00000000-0002-0000-0000-000026000000}">
          <x14:formula1>
            <xm:f>'Z:\2018\PM\PM_2018\PM_Formulados_2018\[CCSE-FT-001 ADMINISTRACIÓN DE ACCIONES CORRECTIVAS, PREVENTIVAS Y DE MEJORAMIENTO_SG-SST.xlsx]Datos'!#REF!</xm:f>
          </x14:formula1>
          <xm:sqref>O15</xm:sqref>
        </x14:dataValidation>
        <x14:dataValidation type="list" allowBlank="1" showInputMessage="1" showErrorMessage="1" xr:uid="{00000000-0002-0000-0000-000027000000}">
          <x14:formula1>
            <xm:f>'C:\Users\jgonzalezr\Downloads\[CCSE-FT-001 ACPM_AUD_TALENTO_HUMANO_ Ultima versión.xlsx]Datos'!#REF!</xm:f>
          </x14:formula1>
          <xm:sqref>H27</xm:sqref>
        </x14:dataValidation>
        <x14:dataValidation type="list" allowBlank="1" showInputMessage="1" showErrorMessage="1" xr:uid="{00000000-0002-0000-0000-000028000000}">
          <x14:formula1>
            <xm:f>Datos!$P$3:$P$25</xm:f>
          </x14:formula1>
          <xm:sqref>AD10:AD26 AD123:AD155 AD34:AD36 AD42:AD83 AD91:AD116</xm:sqref>
        </x14:dataValidation>
        <x14:dataValidation type="list" allowBlank="1" showInputMessage="1" showErrorMessage="1" xr:uid="{00000000-0002-0000-0000-000029000000}">
          <x14:formula1>
            <xm:f>'C:\Users\Jizeth\Downloads\[20201217_CCSE-FT-001_FORMULACIÒN PLAN DE MEJORAMIENTO_AUDDEC371PCCS (23.02.2021)_FIRMAS.xlsx]Datos'!#REF!</xm:f>
          </x14:formula1>
          <xm:sqref>L91:L93 O91:O93 U91:U93 R91:R93 H91:H94 H96:H97 C91:C97 R96:R97 U96:U97 O96:O97 L96:L97</xm:sqref>
        </x14:dataValidation>
        <x14:dataValidation type="list" allowBlank="1" showInputMessage="1" showErrorMessage="1" xr:uid="{00000000-0002-0000-0000-00002A000000}">
          <x14:formula1>
            <xm:f>'C:\Users\Jizeth\Downloads\[20201223_CCSE-FT-001 FORMULACIÓN PLAN DE MEJORAMIENTO_INFPROY7505 (1).xlsx]Datos'!#REF!</xm:f>
          </x14:formula1>
          <xm:sqref>R103:R109 O103:O109 C103:C109 H103:H109 L103:L109</xm:sqref>
        </x14:dataValidation>
        <x14:dataValidation type="list" allowBlank="1" showInputMessage="1" showErrorMessage="1" xr:uid="{00000000-0002-0000-0000-00002B000000}">
          <x14:formula1>
            <xm:f>'[20210218_CCSE-FT-001 FORMULACIÓN PLAN DE MEJORAMIENTO_SCI2SEM2020 (Autoguardado).xlsx]Datos'!#REF!</xm:f>
          </x14:formula1>
          <xm:sqref>R110:R111 O110:O111 U110:U111 L110:L111</xm:sqref>
        </x14:dataValidation>
        <x14:dataValidation type="list" allowBlank="1" showInputMessage="1" showErrorMessage="1" xr:uid="{00000000-0002-0000-0000-00002C000000}">
          <x14:formula1>
            <xm:f>'C:\Users\Jizeth\Downloads\[20210218_CCSE-FT-001 FORMULACIÓN PLAN DE MEJORAMIENTO_SCI2SEM2020 - CONSOLIDADO (29-03-2021).xlsx]Datos'!#REF!</xm:f>
          </x14:formula1>
          <xm:sqref>R112:R114 O112:O114 C110:C114 H110:H114 U112:U155 L112:L114</xm:sqref>
        </x14:dataValidation>
        <x14:dataValidation type="list" allowBlank="1" showInputMessage="1" showErrorMessage="1" xr:uid="{00000000-0002-0000-0000-00002D000000}">
          <x14:formula1>
            <xm:f>'Z:\2018\PM\PM_2018\I SEGUIMIENTO 2018\[CCSE-FT-019 PLAN DE MEJORAMIENTO_2018_OCI_CONSOLIDADO.xlsx]Datos.'!#REF!</xm:f>
          </x14:formula1>
          <xm:sqref>O10:O11 H10:H11</xm:sqref>
        </x14:dataValidation>
        <x14:dataValidation type="list" allowBlank="1" showInputMessage="1" showErrorMessage="1" xr:uid="{00000000-0002-0000-0000-00002E000000}">
          <x14:formula1>
            <xm:f>Datos!$D$3:$D$6</xm:f>
          </x14:formula1>
          <xm:sqref>L10:L17</xm:sqref>
        </x14:dataValidation>
        <x14:dataValidation type="list" allowBlank="1" showInputMessage="1" showErrorMessage="1" xr:uid="{00000000-0002-0000-0000-00002F000000}">
          <x14:formula1>
            <xm:f>'C:\Users\jgonzalezr\Downloads\[CCSE-FT-001 ACPM_Visita Archivo Distrital_2019_V2 (1).xlsx]Datos'!#REF!</xm:f>
          </x14:formula1>
          <xm:sqref>O19:O26 U19:U26 H19:H26 L19:L26</xm:sqref>
        </x14:dataValidation>
        <x14:dataValidation type="list" allowBlank="1" showInputMessage="1" showErrorMessage="1" xr:uid="{00000000-0002-0000-0000-000030000000}">
          <x14:formula1>
            <xm:f>Datos!$G$28:$G$50</xm:f>
          </x14:formula1>
          <xm:sqref>S10:S27</xm:sqref>
        </x14:dataValidation>
        <x14:dataValidation type="list" allowBlank="1" showInputMessage="1" showErrorMessage="1" xr:uid="{00000000-0002-0000-0000-000031000000}">
          <x14:formula1>
            <xm:f>Datos!$B$3:$B$4</xm:f>
          </x14:formula1>
          <xm:sqref>C10:C27</xm:sqref>
        </x14:dataValidation>
        <x14:dataValidation type="list" allowBlank="1" showErrorMessage="1" xr:uid="{00000000-0002-0000-0000-000032000000}">
          <x14:formula1>
            <xm:f>'C:\Users\jizeth.gonzalez\Downloads\[Plan de mejoramiento Auditoria interna OCI (1) (1) (1).xlsx]Datos'!#REF!</xm:f>
          </x14:formula1>
          <xm:sqref>H29:H33 R29:T33 O29:O33 L29:L33 C29:C34</xm:sqref>
        </x14:dataValidation>
        <x14:dataValidation type="list" allowBlank="1" showInputMessage="1" showErrorMessage="1" xr:uid="{00000000-0002-0000-0000-000033000000}">
          <x14:formula1>
            <xm:f>'C:\Users\jizeth.gonzalez\Downloads\[20200930_CCSE-FT-001_FORMULACIÓN PLAN DE MEJORAMIENTO_AUDDEC371AC  (1).xlsx]Datos'!#REF!</xm:f>
          </x14:formula1>
          <xm:sqref>C56:C58 O56:O58 L56:L58</xm:sqref>
        </x14:dataValidation>
        <x14:dataValidation type="list" allowBlank="1" showInputMessage="1" showErrorMessage="1" xr:uid="{00000000-0002-0000-0000-000034000000}">
          <x14:formula1>
            <xm:f>'C:\Users\Jizeth G\Downloads\[CCSE-FT-001 FORMULACIÓN PLAN DE MEJORAMIENTO DISEÑO CREACION CONTENIDOS (1).xlsx]Datos'!#REF!</xm:f>
          </x14:formula1>
          <xm:sqref>L80:L81</xm:sqref>
        </x14:dataValidation>
        <x14:dataValidation type="list" allowBlank="1" showInputMessage="1" showErrorMessage="1" xr:uid="{00000000-0002-0000-0000-000035000000}">
          <x14:formula1>
            <xm:f>'C:\Users\Jizeth\Downloads\[2021 02 23 Plan mejoramiento gestión contractual Decreto 371 de 2010 (1).xlsx]Datos'!#REF!</xm:f>
          </x14:formula1>
          <xm:sqref>L98:L102 H98:H102 C98:C102 O98:O102 R98:R102</xm:sqref>
        </x14:dataValidation>
        <x14:dataValidation type="list" allowBlank="1" showInputMessage="1" showErrorMessage="1" xr:uid="{00000000-0002-0000-0000-000036000000}">
          <x14:formula1>
            <xm:f>Datos!$N$3:$N$4</xm:f>
          </x14:formula1>
          <xm:sqref>AN115:AN155 AN110:AN113 AN10:AN108</xm:sqref>
        </x14:dataValidation>
        <x14:dataValidation type="list" allowBlank="1" showInputMessage="1" showErrorMessage="1" xr:uid="{00000000-0002-0000-0000-000037000000}">
          <x14:formula1>
            <xm:f>'C:\Users\Jizeth\Downloads\[CCSE-FT-001 FORMULACIÓN PLAN DE MEJORAMIENTO DILIGENCIADO.xlsx]Datos'!#REF!</xm:f>
          </x14:formula1>
          <xm:sqref>H115:H122 O115:O122 R115:R122 L115:L122 C115:C122</xm:sqref>
        </x14:dataValidation>
        <x14:dataValidation type="list" allowBlank="1" showInputMessage="1" showErrorMessage="1" xr:uid="{00000000-0002-0000-0000-000038000000}">
          <x14:formula1>
            <xm:f>'C:\Users\Jizeth\Downloads\[Formulación plan mejoramiento auditoría disciplinarios 01072021.xlsx]Datos'!#REF!</xm:f>
          </x14:formula1>
          <xm:sqref>L123:L126 O123:O126 R123:R126 C123:C126 H123:H126</xm:sqref>
        </x14:dataValidation>
        <x14:dataValidation type="list" allowBlank="1" showErrorMessage="1" xr:uid="{00000000-0002-0000-0000-000039000000}">
          <x14:formula1>
            <xm:f>'C:\Users\Jizeth\Downloads\[CCSE-FT-001 FORMULACIÓN PLAN DE MEJORAMIENTO_AUDGDOC (6)v1 (1).xlsx]Datos'!#REF!</xm:f>
          </x14:formula1>
          <xm:sqref>H135:H154 R135:R155 O135:O155 L135:L155 C135:C155</xm:sqref>
        </x14:dataValidation>
        <x14:dataValidation type="list" allowBlank="1" showInputMessage="1" showErrorMessage="1" xr:uid="{00000000-0002-0000-0000-00003E000000}">
          <x14:formula1>
            <xm:f>'[20210831_CCSE-FT-019_PLAN DE MEJORAMIENTO_PMP2CUAT_DR.xlsx]Datos'!#REF!</xm:f>
          </x14:formula1>
          <xm:sqref>AN109 AN114 AD117:AD122</xm:sqref>
        </x14:dataValidation>
        <x14:dataValidation type="list" allowBlank="1" showInputMessage="1" showErrorMessage="1" xr:uid="{00000000-0002-0000-0000-000041000000}">
          <x14:formula1>
            <xm:f>'C:\Users\Jizeth\Downloads\[20210831_CCSE-FT-019_PLAN DE MEJORAMIENTO_PMP2CUAT_MV.xlsx]Datos'!#REF!</xm:f>
          </x14:formula1>
          <xm:sqref>AD37:AD41 AD84:AD90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72"/>
  <sheetViews>
    <sheetView topLeftCell="I1" workbookViewId="0">
      <selection activeCell="N19" sqref="N19"/>
    </sheetView>
  </sheetViews>
  <sheetFormatPr baseColWidth="10" defaultColWidth="11.44140625" defaultRowHeight="13.2" x14ac:dyDescent="0.25"/>
  <cols>
    <col min="1" max="1" width="1.44140625" style="3" customWidth="1"/>
    <col min="2" max="2" width="19.109375" style="3" customWidth="1"/>
    <col min="3" max="3" width="47.5546875" style="11" customWidth="1"/>
    <col min="4" max="4" width="18.88671875" style="3" customWidth="1"/>
    <col min="5" max="5" width="27.109375" style="3" customWidth="1"/>
    <col min="6" max="7" width="42.109375" style="12" customWidth="1"/>
    <col min="8" max="8" width="42.109375" style="13" customWidth="1"/>
    <col min="9" max="9" width="44.109375" style="10" customWidth="1"/>
    <col min="10" max="10" width="9.88671875" style="10" customWidth="1"/>
    <col min="11" max="11" width="16" style="10" customWidth="1"/>
    <col min="12" max="12" width="17.5546875" style="3" customWidth="1"/>
    <col min="13" max="13" width="27.33203125" style="3" customWidth="1"/>
    <col min="14" max="14" width="17.88671875" style="3" customWidth="1"/>
    <col min="15" max="16384" width="11.44140625" style="3"/>
  </cols>
  <sheetData>
    <row r="1" spans="2:16" x14ac:dyDescent="0.25">
      <c r="I1" s="14"/>
      <c r="J1" s="14"/>
      <c r="K1" s="14"/>
      <c r="L1" s="10"/>
    </row>
    <row r="2" spans="2:16" s="7" customFormat="1" x14ac:dyDescent="0.3">
      <c r="B2" s="7" t="s">
        <v>155</v>
      </c>
      <c r="C2" s="7" t="s">
        <v>156</v>
      </c>
      <c r="D2" s="7" t="s">
        <v>164</v>
      </c>
      <c r="E2" s="7" t="s">
        <v>205</v>
      </c>
      <c r="F2" s="7" t="s">
        <v>165</v>
      </c>
      <c r="G2" s="7" t="s">
        <v>203</v>
      </c>
      <c r="H2" s="7" t="s">
        <v>166</v>
      </c>
      <c r="I2" s="15" t="s">
        <v>167</v>
      </c>
      <c r="J2" s="15" t="s">
        <v>41</v>
      </c>
      <c r="L2" s="7" t="s">
        <v>204</v>
      </c>
      <c r="M2" s="7" t="s">
        <v>169</v>
      </c>
      <c r="N2" s="7" t="s">
        <v>170</v>
      </c>
      <c r="P2" s="15" t="s">
        <v>168</v>
      </c>
    </row>
    <row r="3" spans="2:16" x14ac:dyDescent="0.25">
      <c r="B3" s="3" t="s">
        <v>157</v>
      </c>
      <c r="C3" s="8" t="s">
        <v>107</v>
      </c>
      <c r="D3" s="20" t="s">
        <v>21</v>
      </c>
      <c r="E3" s="16" t="s">
        <v>52</v>
      </c>
      <c r="F3" s="17" t="s">
        <v>194</v>
      </c>
      <c r="G3" s="16" t="s">
        <v>206</v>
      </c>
      <c r="H3" s="16" t="s">
        <v>52</v>
      </c>
      <c r="I3" s="14">
        <v>0.5</v>
      </c>
      <c r="J3" s="10">
        <v>0</v>
      </c>
      <c r="K3" s="3"/>
      <c r="L3" s="10" t="s">
        <v>110</v>
      </c>
      <c r="M3" s="3" t="s">
        <v>18</v>
      </c>
      <c r="N3" s="10" t="s">
        <v>171</v>
      </c>
      <c r="P3" s="10">
        <v>0</v>
      </c>
    </row>
    <row r="4" spans="2:16" x14ac:dyDescent="0.25">
      <c r="B4" s="3" t="s">
        <v>17</v>
      </c>
      <c r="C4" s="8" t="s">
        <v>158</v>
      </c>
      <c r="D4" s="20" t="s">
        <v>22</v>
      </c>
      <c r="E4" s="16" t="s">
        <v>52</v>
      </c>
      <c r="F4" s="17" t="s">
        <v>195</v>
      </c>
      <c r="G4" s="16" t="s">
        <v>197</v>
      </c>
      <c r="H4" s="16" t="s">
        <v>53</v>
      </c>
      <c r="I4" s="14">
        <v>0.55000000000000004</v>
      </c>
      <c r="J4" s="18">
        <v>1</v>
      </c>
      <c r="K4" s="3"/>
      <c r="L4" s="10" t="s">
        <v>99</v>
      </c>
      <c r="M4" s="3" t="s">
        <v>172</v>
      </c>
      <c r="N4" s="10" t="s">
        <v>173</v>
      </c>
      <c r="P4" s="10">
        <v>0.3</v>
      </c>
    </row>
    <row r="5" spans="2:16" x14ac:dyDescent="0.25">
      <c r="C5" s="9" t="s">
        <v>151</v>
      </c>
      <c r="D5" s="21" t="s">
        <v>40</v>
      </c>
      <c r="E5" s="16" t="s">
        <v>43</v>
      </c>
      <c r="F5" s="17" t="s">
        <v>61</v>
      </c>
      <c r="G5" s="16" t="s">
        <v>207</v>
      </c>
      <c r="H5" s="16" t="s">
        <v>136</v>
      </c>
      <c r="I5" s="14">
        <v>0.6</v>
      </c>
      <c r="J5" s="18">
        <v>2</v>
      </c>
      <c r="K5" s="3"/>
      <c r="L5" s="10"/>
      <c r="M5" s="3" t="s">
        <v>174</v>
      </c>
      <c r="P5" s="10">
        <v>0.5</v>
      </c>
    </row>
    <row r="6" spans="2:16" x14ac:dyDescent="0.25">
      <c r="C6" s="8" t="s">
        <v>159</v>
      </c>
      <c r="D6" s="10" t="s">
        <v>20</v>
      </c>
      <c r="E6" s="16" t="s">
        <v>43</v>
      </c>
      <c r="F6" s="17" t="s">
        <v>196</v>
      </c>
      <c r="G6" s="16" t="s">
        <v>198</v>
      </c>
      <c r="H6" s="16" t="s">
        <v>71</v>
      </c>
      <c r="I6" s="14">
        <v>0.65</v>
      </c>
      <c r="J6" s="18">
        <v>3</v>
      </c>
      <c r="K6" s="3"/>
      <c r="L6" s="10"/>
      <c r="M6" s="3" t="s">
        <v>175</v>
      </c>
      <c r="P6" s="18">
        <v>1</v>
      </c>
    </row>
    <row r="7" spans="2:16" x14ac:dyDescent="0.25">
      <c r="C7" s="8" t="s">
        <v>108</v>
      </c>
      <c r="E7" s="16" t="s">
        <v>43</v>
      </c>
      <c r="F7" s="17" t="s">
        <v>59</v>
      </c>
      <c r="G7" s="16" t="s">
        <v>208</v>
      </c>
      <c r="H7" s="16" t="s">
        <v>43</v>
      </c>
      <c r="I7" s="14">
        <v>0.7</v>
      </c>
      <c r="J7" s="18">
        <v>4</v>
      </c>
      <c r="K7" s="3"/>
      <c r="L7" s="10"/>
      <c r="M7" s="3" t="s">
        <v>176</v>
      </c>
      <c r="P7" s="18">
        <v>2</v>
      </c>
    </row>
    <row r="8" spans="2:16" x14ac:dyDescent="0.25">
      <c r="C8" s="8" t="s">
        <v>160</v>
      </c>
      <c r="E8" s="16" t="s">
        <v>43</v>
      </c>
      <c r="F8" s="17" t="s">
        <v>60</v>
      </c>
      <c r="G8" s="17" t="s">
        <v>152</v>
      </c>
      <c r="H8" s="17" t="s">
        <v>48</v>
      </c>
      <c r="I8" s="14">
        <v>0.75</v>
      </c>
      <c r="J8" s="18">
        <v>5</v>
      </c>
      <c r="K8" s="3"/>
      <c r="L8" s="10"/>
      <c r="M8" s="3" t="s">
        <v>78</v>
      </c>
      <c r="P8" s="18">
        <v>3</v>
      </c>
    </row>
    <row r="9" spans="2:16" x14ac:dyDescent="0.25">
      <c r="C9" s="8" t="s">
        <v>102</v>
      </c>
      <c r="E9" s="16" t="s">
        <v>44</v>
      </c>
      <c r="F9" s="17" t="s">
        <v>63</v>
      </c>
      <c r="G9" s="16" t="s">
        <v>199</v>
      </c>
      <c r="H9" s="17" t="s">
        <v>67</v>
      </c>
      <c r="I9" s="14">
        <v>0.8</v>
      </c>
      <c r="J9" s="18">
        <v>6</v>
      </c>
      <c r="K9" s="3"/>
      <c r="L9" s="10"/>
      <c r="P9" s="18">
        <v>4</v>
      </c>
    </row>
    <row r="10" spans="2:16" x14ac:dyDescent="0.25">
      <c r="C10" s="8" t="s">
        <v>161</v>
      </c>
      <c r="E10" s="17" t="s">
        <v>48</v>
      </c>
      <c r="F10" s="17" t="s">
        <v>200</v>
      </c>
      <c r="G10" s="16" t="s">
        <v>209</v>
      </c>
      <c r="H10" s="16" t="s">
        <v>49</v>
      </c>
      <c r="I10" s="14">
        <v>0.85</v>
      </c>
      <c r="J10" s="18">
        <v>7</v>
      </c>
      <c r="K10" s="3"/>
      <c r="L10" s="10"/>
      <c r="P10" s="18">
        <v>5</v>
      </c>
    </row>
    <row r="11" spans="2:16" ht="12.75" customHeight="1" x14ac:dyDescent="0.25">
      <c r="C11" s="9" t="s">
        <v>106</v>
      </c>
      <c r="E11" s="17" t="s">
        <v>46</v>
      </c>
      <c r="F11" s="17" t="s">
        <v>201</v>
      </c>
      <c r="G11" s="16" t="s">
        <v>210</v>
      </c>
      <c r="H11" s="16" t="s">
        <v>50</v>
      </c>
      <c r="I11" s="14">
        <v>0.9</v>
      </c>
      <c r="J11" s="18">
        <v>8</v>
      </c>
      <c r="K11" s="3"/>
      <c r="L11" s="10"/>
      <c r="P11" s="18">
        <v>6</v>
      </c>
    </row>
    <row r="12" spans="2:16" x14ac:dyDescent="0.25">
      <c r="C12" s="8" t="s">
        <v>162</v>
      </c>
      <c r="E12" s="17" t="s">
        <v>46</v>
      </c>
      <c r="F12" s="17" t="s">
        <v>33</v>
      </c>
      <c r="G12" s="16" t="s">
        <v>211</v>
      </c>
      <c r="H12" s="17" t="s">
        <v>177</v>
      </c>
      <c r="I12" s="14">
        <v>0.95</v>
      </c>
      <c r="J12" s="18">
        <v>9</v>
      </c>
      <c r="K12" s="3"/>
      <c r="L12" s="10"/>
      <c r="P12" s="18">
        <v>7</v>
      </c>
    </row>
    <row r="13" spans="2:16" x14ac:dyDescent="0.25">
      <c r="C13" s="8" t="s">
        <v>150</v>
      </c>
      <c r="E13" s="17" t="s">
        <v>48</v>
      </c>
      <c r="F13" s="17" t="s">
        <v>80</v>
      </c>
      <c r="G13" s="17" t="s">
        <v>181</v>
      </c>
      <c r="H13" s="17" t="s">
        <v>45</v>
      </c>
      <c r="I13" s="14">
        <v>1</v>
      </c>
      <c r="J13" s="18">
        <v>10</v>
      </c>
      <c r="K13" s="3"/>
      <c r="L13" s="10"/>
      <c r="P13" s="18">
        <v>8</v>
      </c>
    </row>
    <row r="14" spans="2:16" x14ac:dyDescent="0.25">
      <c r="C14" s="9" t="s">
        <v>132</v>
      </c>
      <c r="E14" s="16" t="s">
        <v>53</v>
      </c>
      <c r="F14" s="17" t="s">
        <v>202</v>
      </c>
      <c r="G14" s="17" t="s">
        <v>72</v>
      </c>
      <c r="H14" s="17" t="s">
        <v>44</v>
      </c>
      <c r="I14" s="14"/>
      <c r="J14" s="18"/>
      <c r="K14" s="3"/>
      <c r="L14" s="10"/>
      <c r="P14" s="18">
        <v>9</v>
      </c>
    </row>
    <row r="15" spans="2:16" ht="15" customHeight="1" x14ac:dyDescent="0.25">
      <c r="C15" s="9"/>
      <c r="E15" s="17"/>
      <c r="F15" s="17"/>
      <c r="G15" s="17" t="s">
        <v>133</v>
      </c>
      <c r="H15" s="17" t="s">
        <v>46</v>
      </c>
      <c r="I15" s="14"/>
      <c r="J15" s="18"/>
      <c r="K15" s="3"/>
      <c r="L15" s="10"/>
      <c r="P15" s="18">
        <v>10</v>
      </c>
    </row>
    <row r="16" spans="2:16" ht="14.25" customHeight="1" x14ac:dyDescent="0.25">
      <c r="C16" s="9"/>
      <c r="E16" s="16"/>
      <c r="F16" s="17"/>
      <c r="G16" s="17"/>
      <c r="H16" s="16" t="s">
        <v>178</v>
      </c>
      <c r="I16" s="14"/>
      <c r="J16" s="18"/>
      <c r="K16" s="3"/>
      <c r="L16" s="10"/>
      <c r="P16" s="18">
        <v>11</v>
      </c>
    </row>
    <row r="17" spans="3:16" x14ac:dyDescent="0.25">
      <c r="F17" s="17"/>
      <c r="G17" s="17"/>
      <c r="H17" s="17" t="s">
        <v>191</v>
      </c>
      <c r="I17" s="14"/>
      <c r="J17" s="18"/>
      <c r="K17" s="3"/>
      <c r="L17" s="10"/>
      <c r="P17" s="18">
        <v>12</v>
      </c>
    </row>
    <row r="18" spans="3:16" x14ac:dyDescent="0.25">
      <c r="F18" s="17"/>
      <c r="G18" s="17"/>
      <c r="H18" s="17" t="s">
        <v>179</v>
      </c>
      <c r="I18" s="14"/>
      <c r="J18" s="18"/>
      <c r="K18" s="3"/>
      <c r="L18" s="10"/>
      <c r="P18" s="18">
        <v>13</v>
      </c>
    </row>
    <row r="19" spans="3:16" x14ac:dyDescent="0.25">
      <c r="F19" s="17"/>
      <c r="G19" s="17"/>
      <c r="H19" s="17" t="s">
        <v>180</v>
      </c>
      <c r="I19" s="14"/>
      <c r="J19" s="18"/>
      <c r="K19" s="3"/>
      <c r="L19" s="10"/>
      <c r="P19" s="18">
        <v>14</v>
      </c>
    </row>
    <row r="20" spans="3:16" x14ac:dyDescent="0.25">
      <c r="F20" s="17"/>
      <c r="G20" s="17"/>
      <c r="H20" s="17" t="s">
        <v>181</v>
      </c>
      <c r="I20" s="14"/>
      <c r="J20" s="18"/>
      <c r="K20" s="3"/>
      <c r="L20" s="10"/>
      <c r="P20" s="18">
        <v>15</v>
      </c>
    </row>
    <row r="21" spans="3:16" x14ac:dyDescent="0.25">
      <c r="F21" s="17"/>
      <c r="G21" s="17"/>
      <c r="H21" s="17" t="s">
        <v>182</v>
      </c>
      <c r="I21" s="14"/>
      <c r="J21" s="18"/>
      <c r="K21" s="3"/>
      <c r="L21" s="10"/>
      <c r="P21" s="18">
        <v>16</v>
      </c>
    </row>
    <row r="22" spans="3:16" x14ac:dyDescent="0.25">
      <c r="F22" s="17"/>
      <c r="G22" s="17"/>
      <c r="H22" s="17" t="s">
        <v>47</v>
      </c>
      <c r="I22" s="14"/>
      <c r="J22" s="18"/>
      <c r="K22" s="3"/>
      <c r="L22" s="10"/>
      <c r="P22" s="18">
        <v>17</v>
      </c>
    </row>
    <row r="23" spans="3:16" x14ac:dyDescent="0.25">
      <c r="F23" s="17"/>
      <c r="G23" s="17"/>
      <c r="H23" s="17" t="s">
        <v>72</v>
      </c>
      <c r="J23" s="18"/>
      <c r="K23" s="3"/>
      <c r="P23" s="18">
        <v>18</v>
      </c>
    </row>
    <row r="24" spans="3:16" x14ac:dyDescent="0.25">
      <c r="F24" s="17"/>
      <c r="G24" s="17"/>
      <c r="H24" s="16" t="s">
        <v>183</v>
      </c>
      <c r="J24" s="18"/>
      <c r="K24" s="3"/>
      <c r="P24" s="18">
        <v>19</v>
      </c>
    </row>
    <row r="25" spans="3:16" x14ac:dyDescent="0.25">
      <c r="J25" s="18"/>
      <c r="K25" s="18"/>
      <c r="P25" s="18">
        <v>20</v>
      </c>
    </row>
    <row r="26" spans="3:16" x14ac:dyDescent="0.25">
      <c r="J26" s="18"/>
      <c r="K26" s="18"/>
      <c r="P26" s="18"/>
    </row>
    <row r="27" spans="3:16" x14ac:dyDescent="0.25">
      <c r="C27" s="7" t="s">
        <v>156</v>
      </c>
      <c r="D27" s="7" t="s">
        <v>205</v>
      </c>
      <c r="F27" s="19" t="s">
        <v>184</v>
      </c>
      <c r="G27" s="7" t="s">
        <v>205</v>
      </c>
      <c r="H27" s="19" t="s">
        <v>185</v>
      </c>
      <c r="J27" s="18"/>
      <c r="K27" s="18"/>
      <c r="P27" s="18"/>
    </row>
    <row r="28" spans="3:16" x14ac:dyDescent="0.25">
      <c r="C28" s="8" t="s">
        <v>107</v>
      </c>
      <c r="D28" s="16" t="s">
        <v>52</v>
      </c>
      <c r="F28" s="2" t="s">
        <v>54</v>
      </c>
      <c r="G28" s="16" t="s">
        <v>52</v>
      </c>
      <c r="H28" s="1" t="s">
        <v>52</v>
      </c>
      <c r="I28" s="2" t="s">
        <v>54</v>
      </c>
      <c r="J28" s="1" t="s">
        <v>52</v>
      </c>
      <c r="K28" s="18"/>
      <c r="P28" s="18"/>
    </row>
    <row r="29" spans="3:16" x14ac:dyDescent="0.25">
      <c r="C29" s="8" t="s">
        <v>186</v>
      </c>
      <c r="D29" s="16" t="s">
        <v>52</v>
      </c>
      <c r="F29" s="2" t="s">
        <v>55</v>
      </c>
      <c r="G29" s="16" t="s">
        <v>53</v>
      </c>
      <c r="H29" s="1" t="s">
        <v>53</v>
      </c>
      <c r="I29" s="2" t="s">
        <v>55</v>
      </c>
      <c r="J29" s="1" t="s">
        <v>53</v>
      </c>
      <c r="K29" s="18"/>
      <c r="P29" s="18"/>
    </row>
    <row r="30" spans="3:16" x14ac:dyDescent="0.25">
      <c r="C30" s="9" t="s">
        <v>151</v>
      </c>
      <c r="D30" s="16" t="s">
        <v>43</v>
      </c>
      <c r="F30" s="2" t="s">
        <v>32</v>
      </c>
      <c r="G30" s="16" t="s">
        <v>52</v>
      </c>
      <c r="H30" s="1" t="s">
        <v>136</v>
      </c>
      <c r="I30" s="2" t="s">
        <v>32</v>
      </c>
      <c r="J30" s="1" t="s">
        <v>136</v>
      </c>
      <c r="K30" s="18"/>
      <c r="P30" s="18"/>
    </row>
    <row r="31" spans="3:16" x14ac:dyDescent="0.25">
      <c r="C31" s="8" t="s">
        <v>159</v>
      </c>
      <c r="D31" s="16" t="s">
        <v>43</v>
      </c>
      <c r="F31" s="1" t="s">
        <v>56</v>
      </c>
      <c r="G31" s="16" t="s">
        <v>52</v>
      </c>
      <c r="H31" s="1" t="s">
        <v>71</v>
      </c>
      <c r="I31" s="1" t="s">
        <v>56</v>
      </c>
      <c r="J31" s="1" t="s">
        <v>71</v>
      </c>
      <c r="K31" s="18"/>
      <c r="P31" s="18"/>
    </row>
    <row r="32" spans="3:16" x14ac:dyDescent="0.25">
      <c r="C32" s="8" t="s">
        <v>108</v>
      </c>
      <c r="D32" s="16" t="s">
        <v>43</v>
      </c>
      <c r="F32" s="1" t="s">
        <v>57</v>
      </c>
      <c r="G32" s="16" t="s">
        <v>43</v>
      </c>
      <c r="H32" s="1" t="s">
        <v>43</v>
      </c>
      <c r="I32" s="1" t="s">
        <v>57</v>
      </c>
      <c r="J32" s="1" t="s">
        <v>43</v>
      </c>
      <c r="K32" s="18"/>
      <c r="P32" s="18"/>
    </row>
    <row r="33" spans="3:16" x14ac:dyDescent="0.25">
      <c r="C33" s="8" t="s">
        <v>160</v>
      </c>
      <c r="D33" s="16" t="s">
        <v>43</v>
      </c>
      <c r="F33" s="1" t="s">
        <v>59</v>
      </c>
      <c r="G33" s="16" t="s">
        <v>43</v>
      </c>
      <c r="H33" s="1" t="s">
        <v>67</v>
      </c>
      <c r="I33" s="1" t="s">
        <v>59</v>
      </c>
      <c r="J33" s="1" t="s">
        <v>67</v>
      </c>
      <c r="P33" s="18"/>
    </row>
    <row r="34" spans="3:16" x14ac:dyDescent="0.25">
      <c r="C34" s="8" t="s">
        <v>102</v>
      </c>
      <c r="D34" s="16" t="s">
        <v>44</v>
      </c>
      <c r="F34" s="1" t="s">
        <v>60</v>
      </c>
      <c r="G34" s="16" t="s">
        <v>43</v>
      </c>
      <c r="H34" s="1" t="s">
        <v>49</v>
      </c>
      <c r="I34" s="1" t="s">
        <v>60</v>
      </c>
      <c r="J34" s="1" t="s">
        <v>49</v>
      </c>
      <c r="P34" s="18"/>
    </row>
    <row r="35" spans="3:16" x14ac:dyDescent="0.25">
      <c r="C35" s="8" t="s">
        <v>161</v>
      </c>
      <c r="D35" s="17" t="s">
        <v>48</v>
      </c>
      <c r="F35" s="1" t="s">
        <v>61</v>
      </c>
      <c r="G35" s="16" t="s">
        <v>43</v>
      </c>
      <c r="H35" s="1" t="s">
        <v>50</v>
      </c>
      <c r="I35" s="1" t="s">
        <v>61</v>
      </c>
      <c r="J35" s="1" t="s">
        <v>50</v>
      </c>
      <c r="P35" s="18"/>
    </row>
    <row r="36" spans="3:16" ht="26.4" x14ac:dyDescent="0.25">
      <c r="C36" s="9" t="s">
        <v>106</v>
      </c>
      <c r="D36" s="17" t="s">
        <v>46</v>
      </c>
      <c r="F36" s="1" t="s">
        <v>62</v>
      </c>
      <c r="G36" s="16" t="s">
        <v>43</v>
      </c>
      <c r="H36" s="1" t="s">
        <v>177</v>
      </c>
      <c r="I36" s="1" t="s">
        <v>62</v>
      </c>
      <c r="J36" s="1" t="s">
        <v>177</v>
      </c>
      <c r="P36" s="18"/>
    </row>
    <row r="37" spans="3:16" x14ac:dyDescent="0.25">
      <c r="C37" s="8" t="s">
        <v>162</v>
      </c>
      <c r="D37" s="17" t="s">
        <v>46</v>
      </c>
      <c r="F37" s="1" t="s">
        <v>58</v>
      </c>
      <c r="G37" s="16" t="s">
        <v>48</v>
      </c>
      <c r="H37" s="1" t="s">
        <v>48</v>
      </c>
      <c r="I37" s="1" t="s">
        <v>58</v>
      </c>
      <c r="J37" s="1" t="s">
        <v>48</v>
      </c>
      <c r="P37" s="18"/>
    </row>
    <row r="38" spans="3:16" x14ac:dyDescent="0.25">
      <c r="C38" s="8" t="s">
        <v>187</v>
      </c>
      <c r="D38" s="17" t="s">
        <v>48</v>
      </c>
      <c r="F38" s="1" t="s">
        <v>79</v>
      </c>
      <c r="G38" s="17" t="s">
        <v>48</v>
      </c>
      <c r="H38" s="1" t="s">
        <v>45</v>
      </c>
      <c r="I38" s="1" t="s">
        <v>79</v>
      </c>
      <c r="J38" s="1" t="s">
        <v>45</v>
      </c>
      <c r="P38" s="18"/>
    </row>
    <row r="39" spans="3:16" x14ac:dyDescent="0.25">
      <c r="C39" s="9" t="s">
        <v>132</v>
      </c>
      <c r="D39" s="16" t="s">
        <v>53</v>
      </c>
      <c r="F39" s="1" t="s">
        <v>80</v>
      </c>
      <c r="G39" s="17" t="s">
        <v>48</v>
      </c>
      <c r="H39" s="1" t="s">
        <v>72</v>
      </c>
      <c r="I39" s="1" t="s">
        <v>80</v>
      </c>
      <c r="J39" s="1" t="s">
        <v>72</v>
      </c>
      <c r="P39" s="18"/>
    </row>
    <row r="40" spans="3:16" x14ac:dyDescent="0.25">
      <c r="C40" s="9" t="s">
        <v>163</v>
      </c>
      <c r="D40" s="16" t="s">
        <v>52</v>
      </c>
      <c r="F40" s="1" t="s">
        <v>64</v>
      </c>
      <c r="G40" s="17" t="s">
        <v>46</v>
      </c>
      <c r="H40" s="1" t="s">
        <v>68</v>
      </c>
      <c r="I40" s="1" t="s">
        <v>64</v>
      </c>
      <c r="J40" s="1" t="s">
        <v>68</v>
      </c>
      <c r="P40" s="18"/>
    </row>
    <row r="41" spans="3:16" x14ac:dyDescent="0.25">
      <c r="C41" s="9" t="s">
        <v>188</v>
      </c>
      <c r="D41" s="16" t="s">
        <v>43</v>
      </c>
      <c r="F41" s="1" t="s">
        <v>33</v>
      </c>
      <c r="G41" s="17" t="s">
        <v>46</v>
      </c>
      <c r="H41" s="1" t="s">
        <v>189</v>
      </c>
      <c r="I41" s="1" t="s">
        <v>33</v>
      </c>
      <c r="J41" s="1" t="s">
        <v>189</v>
      </c>
      <c r="P41" s="18"/>
    </row>
    <row r="42" spans="3:16" x14ac:dyDescent="0.25">
      <c r="F42" s="1" t="s">
        <v>31</v>
      </c>
      <c r="G42" s="17" t="s">
        <v>46</v>
      </c>
      <c r="H42" s="1" t="s">
        <v>182</v>
      </c>
      <c r="I42" s="1" t="s">
        <v>31</v>
      </c>
      <c r="J42" s="1" t="s">
        <v>182</v>
      </c>
      <c r="P42" s="18"/>
    </row>
    <row r="43" spans="3:16" x14ac:dyDescent="0.25">
      <c r="F43" s="1" t="s">
        <v>65</v>
      </c>
      <c r="G43" s="17" t="s">
        <v>46</v>
      </c>
      <c r="H43" s="1" t="s">
        <v>211</v>
      </c>
      <c r="I43" s="1" t="s">
        <v>65</v>
      </c>
      <c r="J43" s="1" t="s">
        <v>211</v>
      </c>
      <c r="P43" s="18"/>
    </row>
    <row r="44" spans="3:16" x14ac:dyDescent="0.25">
      <c r="F44" s="1" t="s">
        <v>66</v>
      </c>
      <c r="G44" s="17" t="s">
        <v>46</v>
      </c>
      <c r="H44" s="1" t="s">
        <v>190</v>
      </c>
      <c r="I44" s="1" t="s">
        <v>66</v>
      </c>
      <c r="J44" s="1" t="s">
        <v>190</v>
      </c>
      <c r="P44" s="18"/>
    </row>
    <row r="45" spans="3:16" x14ac:dyDescent="0.25">
      <c r="F45" s="1" t="s">
        <v>63</v>
      </c>
      <c r="G45" s="1" t="s">
        <v>44</v>
      </c>
      <c r="H45" s="1" t="s">
        <v>44</v>
      </c>
      <c r="I45" s="1" t="s">
        <v>63</v>
      </c>
      <c r="J45" s="1" t="s">
        <v>44</v>
      </c>
      <c r="P45" s="18"/>
    </row>
    <row r="46" spans="3:16" x14ac:dyDescent="0.25">
      <c r="F46" s="1" t="s">
        <v>28</v>
      </c>
      <c r="G46" s="1" t="s">
        <v>44</v>
      </c>
      <c r="H46" s="1" t="s">
        <v>178</v>
      </c>
      <c r="I46" s="1" t="s">
        <v>28</v>
      </c>
      <c r="J46" s="1" t="s">
        <v>178</v>
      </c>
      <c r="P46" s="18"/>
    </row>
    <row r="47" spans="3:16" x14ac:dyDescent="0.25">
      <c r="F47" s="1" t="s">
        <v>29</v>
      </c>
      <c r="G47" s="1" t="s">
        <v>44</v>
      </c>
      <c r="H47" s="1" t="s">
        <v>191</v>
      </c>
      <c r="I47" s="1" t="s">
        <v>29</v>
      </c>
      <c r="J47" s="1" t="s">
        <v>191</v>
      </c>
      <c r="P47" s="18"/>
    </row>
    <row r="48" spans="3:16" x14ac:dyDescent="0.25">
      <c r="F48" s="1" t="s">
        <v>30</v>
      </c>
      <c r="G48" s="1" t="s">
        <v>44</v>
      </c>
      <c r="H48" s="1" t="s">
        <v>179</v>
      </c>
      <c r="I48" s="1" t="s">
        <v>30</v>
      </c>
      <c r="J48" s="1" t="s">
        <v>179</v>
      </c>
      <c r="P48" s="18"/>
    </row>
    <row r="49" spans="6:16" x14ac:dyDescent="0.25">
      <c r="F49" s="1" t="s">
        <v>81</v>
      </c>
      <c r="G49" s="1" t="s">
        <v>44</v>
      </c>
      <c r="H49" s="1" t="s">
        <v>192</v>
      </c>
      <c r="I49" s="1" t="s">
        <v>81</v>
      </c>
      <c r="J49" s="1" t="s">
        <v>192</v>
      </c>
      <c r="P49" s="18"/>
    </row>
    <row r="50" spans="6:16" x14ac:dyDescent="0.25">
      <c r="F50" s="1" t="s">
        <v>82</v>
      </c>
      <c r="G50" s="1" t="s">
        <v>193</v>
      </c>
      <c r="H50" s="1" t="s">
        <v>193</v>
      </c>
      <c r="I50" s="1" t="s">
        <v>82</v>
      </c>
      <c r="J50" s="1" t="s">
        <v>193</v>
      </c>
      <c r="P50" s="18"/>
    </row>
    <row r="51" spans="6:16" x14ac:dyDescent="0.25">
      <c r="F51" s="1"/>
      <c r="G51" s="1"/>
      <c r="P51" s="18"/>
    </row>
    <row r="52" spans="6:16" x14ac:dyDescent="0.25">
      <c r="F52" s="1"/>
      <c r="G52" s="1"/>
      <c r="P52" s="18"/>
    </row>
    <row r="53" spans="6:16" x14ac:dyDescent="0.25">
      <c r="F53" s="1"/>
      <c r="G53" s="1"/>
      <c r="P53" s="18"/>
    </row>
    <row r="54" spans="6:16" x14ac:dyDescent="0.25">
      <c r="F54" s="1"/>
      <c r="G54" s="1"/>
      <c r="P54" s="18"/>
    </row>
    <row r="55" spans="6:16" x14ac:dyDescent="0.25">
      <c r="F55" s="1"/>
      <c r="G55" s="1"/>
      <c r="P55" s="18"/>
    </row>
    <row r="56" spans="6:16" x14ac:dyDescent="0.25">
      <c r="F56" s="1"/>
      <c r="P56" s="18"/>
    </row>
    <row r="57" spans="6:16" ht="14.4" x14ac:dyDescent="0.3">
      <c r="F57"/>
      <c r="G57"/>
      <c r="P57" s="18"/>
    </row>
    <row r="58" spans="6:16" x14ac:dyDescent="0.25">
      <c r="P58" s="18"/>
    </row>
    <row r="59" spans="6:16" x14ac:dyDescent="0.25">
      <c r="P59" s="18"/>
    </row>
    <row r="60" spans="6:16" x14ac:dyDescent="0.25">
      <c r="P60" s="18"/>
    </row>
    <row r="61" spans="6:16" x14ac:dyDescent="0.25">
      <c r="P61" s="18"/>
    </row>
    <row r="62" spans="6:16" x14ac:dyDescent="0.25">
      <c r="P62" s="18"/>
    </row>
    <row r="63" spans="6:16" x14ac:dyDescent="0.25">
      <c r="P63" s="18"/>
    </row>
    <row r="64" spans="6:16" x14ac:dyDescent="0.25">
      <c r="P64" s="18"/>
    </row>
    <row r="65" spans="16:16" x14ac:dyDescent="0.25">
      <c r="P65" s="18"/>
    </row>
    <row r="66" spans="16:16" x14ac:dyDescent="0.25">
      <c r="P66" s="18"/>
    </row>
    <row r="67" spans="16:16" x14ac:dyDescent="0.25">
      <c r="P67" s="18"/>
    </row>
    <row r="68" spans="16:16" x14ac:dyDescent="0.25">
      <c r="P68" s="18"/>
    </row>
    <row r="69" spans="16:16" x14ac:dyDescent="0.25">
      <c r="P69" s="18"/>
    </row>
    <row r="70" spans="16:16" x14ac:dyDescent="0.25">
      <c r="P70" s="18"/>
    </row>
    <row r="71" spans="16:16" x14ac:dyDescent="0.25">
      <c r="P71" s="18"/>
    </row>
    <row r="72" spans="16:16" x14ac:dyDescent="0.25">
      <c r="P72"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2B7E2677-5752-4F57-84D3-EBF4E2E6154A}">
  <ds:schemaRefs>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2018-04-04T18:48:31Z</cp:lastPrinted>
  <dcterms:created xsi:type="dcterms:W3CDTF">2013-10-03T17:21:56Z</dcterms:created>
  <dcterms:modified xsi:type="dcterms:W3CDTF">2021-10-21T19:51:41Z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