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2018\PAAC\ABRIL 2018\PAAC\I_SEGUIMIENTO_2018\"/>
    </mc:Choice>
  </mc:AlternateContent>
  <bookViews>
    <workbookView xWindow="240" yWindow="165" windowWidth="20115" windowHeight="7620"/>
  </bookViews>
  <sheets>
    <sheet name="PAAC_2018" sheetId="1" r:id="rId1"/>
    <sheet name="Datos" sheetId="4" state="hidden" r:id="rId2"/>
  </sheets>
  <externalReferences>
    <externalReference r:id="rId3"/>
  </externalReferences>
  <definedNames>
    <definedName name="_xlnm._FilterDatabase" localSheetId="0" hidden="1">PAAC_2018!$A$8:$BJ$62</definedName>
  </definedNames>
  <calcPr calcId="162913"/>
</workbook>
</file>

<file path=xl/calcChain.xml><?xml version="1.0" encoding="utf-8"?>
<calcChain xmlns="http://schemas.openxmlformats.org/spreadsheetml/2006/main">
  <c r="AA11" i="1" l="1"/>
  <c r="AB11" i="1" s="1"/>
  <c r="BC49" i="1" l="1"/>
  <c r="BG49" i="1" s="1"/>
  <c r="AV49" i="1"/>
  <c r="AW49" i="1" s="1"/>
  <c r="AO49" i="1"/>
  <c r="AP49" i="1" s="1"/>
  <c r="AI49" i="1"/>
  <c r="AH49" i="1"/>
  <c r="AA49" i="1"/>
  <c r="AB49" i="1" s="1"/>
  <c r="BC48" i="1"/>
  <c r="BD48" i="1" s="1"/>
  <c r="AV48" i="1"/>
  <c r="AW48" i="1" s="1"/>
  <c r="AO48" i="1"/>
  <c r="AP48" i="1" s="1"/>
  <c r="AI48" i="1"/>
  <c r="AH48" i="1"/>
  <c r="AA48" i="1"/>
  <c r="AB48" i="1" s="1"/>
  <c r="BC47" i="1"/>
  <c r="BG47" i="1" s="1"/>
  <c r="AV47" i="1"/>
  <c r="AW47" i="1" s="1"/>
  <c r="AO47" i="1"/>
  <c r="AP47" i="1" s="1"/>
  <c r="AI47" i="1"/>
  <c r="AH47" i="1"/>
  <c r="AA47" i="1"/>
  <c r="AB47" i="1" s="1"/>
  <c r="BC46" i="1"/>
  <c r="BG46" i="1" s="1"/>
  <c r="AV46" i="1"/>
  <c r="AW46" i="1" s="1"/>
  <c r="AO46" i="1"/>
  <c r="AP46" i="1" s="1"/>
  <c r="AI46" i="1"/>
  <c r="AH46" i="1"/>
  <c r="AA46" i="1"/>
  <c r="AB46" i="1" s="1"/>
  <c r="BC45" i="1"/>
  <c r="BG45" i="1" s="1"/>
  <c r="AV45" i="1"/>
  <c r="AW45" i="1" s="1"/>
  <c r="AO45" i="1"/>
  <c r="AP45" i="1" s="1"/>
  <c r="AI45" i="1"/>
  <c r="AH45" i="1"/>
  <c r="AA45" i="1"/>
  <c r="AB45" i="1" s="1"/>
  <c r="BC44" i="1"/>
  <c r="BD44" i="1" s="1"/>
  <c r="AV44" i="1"/>
  <c r="AW44" i="1" s="1"/>
  <c r="AO44" i="1"/>
  <c r="AP44" i="1" s="1"/>
  <c r="AI44" i="1"/>
  <c r="AH44" i="1"/>
  <c r="AA44" i="1"/>
  <c r="AB44" i="1" s="1"/>
  <c r="BC43" i="1"/>
  <c r="BD43" i="1" s="1"/>
  <c r="AV43" i="1"/>
  <c r="AW43" i="1" s="1"/>
  <c r="AO43" i="1"/>
  <c r="AP43" i="1" s="1"/>
  <c r="AI43" i="1"/>
  <c r="AH43" i="1"/>
  <c r="AA43" i="1"/>
  <c r="AB43" i="1" s="1"/>
  <c r="BC42" i="1"/>
  <c r="BD42" i="1" s="1"/>
  <c r="AV42" i="1"/>
  <c r="AW42" i="1" s="1"/>
  <c r="AO42" i="1"/>
  <c r="AP42" i="1" s="1"/>
  <c r="AI42" i="1"/>
  <c r="AH42" i="1"/>
  <c r="AA42" i="1"/>
  <c r="AB42" i="1" s="1"/>
  <c r="BC41" i="1"/>
  <c r="BG41" i="1" s="1"/>
  <c r="AV41" i="1"/>
  <c r="AW41" i="1" s="1"/>
  <c r="AO41" i="1"/>
  <c r="AP41" i="1" s="1"/>
  <c r="AI41" i="1"/>
  <c r="AH41" i="1"/>
  <c r="AA41" i="1"/>
  <c r="AB41" i="1" s="1"/>
  <c r="BC40" i="1"/>
  <c r="BD40" i="1" s="1"/>
  <c r="AV40" i="1"/>
  <c r="AW40" i="1" s="1"/>
  <c r="AO40" i="1"/>
  <c r="AP40" i="1" s="1"/>
  <c r="AI40" i="1"/>
  <c r="AH40" i="1"/>
  <c r="AA40" i="1"/>
  <c r="AB40" i="1" s="1"/>
  <c r="BC39" i="1"/>
  <c r="BD39" i="1" s="1"/>
  <c r="AV39" i="1"/>
  <c r="AW39" i="1" s="1"/>
  <c r="AO39" i="1"/>
  <c r="AP39" i="1" s="1"/>
  <c r="AI39" i="1"/>
  <c r="AH39" i="1"/>
  <c r="AA39" i="1"/>
  <c r="AB39" i="1" s="1"/>
  <c r="BC38" i="1"/>
  <c r="BD38" i="1" s="1"/>
  <c r="AV38" i="1"/>
  <c r="AW38" i="1" s="1"/>
  <c r="AO38" i="1"/>
  <c r="AP38" i="1" s="1"/>
  <c r="AI38" i="1"/>
  <c r="AH38" i="1"/>
  <c r="AA38" i="1"/>
  <c r="AB38" i="1" s="1"/>
  <c r="BC36" i="1"/>
  <c r="BG36" i="1" s="1"/>
  <c r="AV36" i="1"/>
  <c r="AW36" i="1" s="1"/>
  <c r="AO36" i="1"/>
  <c r="AP36" i="1" s="1"/>
  <c r="AI36" i="1"/>
  <c r="AH36" i="1"/>
  <c r="AA36" i="1"/>
  <c r="AB36" i="1" s="1"/>
  <c r="BC35" i="1"/>
  <c r="BD35" i="1" s="1"/>
  <c r="AV35" i="1"/>
  <c r="AW35" i="1" s="1"/>
  <c r="AO35" i="1"/>
  <c r="AP35" i="1" s="1"/>
  <c r="AI35" i="1"/>
  <c r="AH35" i="1"/>
  <c r="AA35" i="1"/>
  <c r="AB35" i="1" s="1"/>
  <c r="BC34" i="1"/>
  <c r="BD34" i="1" s="1"/>
  <c r="AV34" i="1"/>
  <c r="AW34" i="1" s="1"/>
  <c r="AO34" i="1"/>
  <c r="AP34" i="1" s="1"/>
  <c r="AI34" i="1"/>
  <c r="AH34" i="1"/>
  <c r="AA34" i="1"/>
  <c r="AB34" i="1" s="1"/>
  <c r="BC33" i="1"/>
  <c r="BG33" i="1" s="1"/>
  <c r="AV33" i="1"/>
  <c r="AW33" i="1" s="1"/>
  <c r="AO33" i="1"/>
  <c r="AP33" i="1" s="1"/>
  <c r="AI33" i="1"/>
  <c r="AH33" i="1"/>
  <c r="AA33" i="1"/>
  <c r="AB33" i="1" s="1"/>
  <c r="BC32" i="1"/>
  <c r="BG32" i="1" s="1"/>
  <c r="AV32" i="1"/>
  <c r="AW32" i="1" s="1"/>
  <c r="AO32" i="1"/>
  <c r="AP32" i="1" s="1"/>
  <c r="AI32" i="1"/>
  <c r="AH32" i="1"/>
  <c r="AA32" i="1"/>
  <c r="AB32" i="1" s="1"/>
  <c r="BC31" i="1"/>
  <c r="BD31" i="1" s="1"/>
  <c r="AV31" i="1"/>
  <c r="AW31" i="1" s="1"/>
  <c r="AO31" i="1"/>
  <c r="AP31" i="1" s="1"/>
  <c r="AI31" i="1"/>
  <c r="AH31" i="1"/>
  <c r="AA31" i="1"/>
  <c r="AB31" i="1" s="1"/>
  <c r="BC30" i="1"/>
  <c r="BG30" i="1" s="1"/>
  <c r="AV30" i="1"/>
  <c r="AW30" i="1" s="1"/>
  <c r="AO30" i="1"/>
  <c r="AP30" i="1" s="1"/>
  <c r="AI30" i="1"/>
  <c r="AH30" i="1"/>
  <c r="AA30" i="1"/>
  <c r="AB30" i="1" s="1"/>
  <c r="BC29" i="1"/>
  <c r="BD29" i="1" s="1"/>
  <c r="AV29" i="1"/>
  <c r="AW29" i="1" s="1"/>
  <c r="AO29" i="1"/>
  <c r="AP29" i="1" s="1"/>
  <c r="AI29" i="1"/>
  <c r="AH29" i="1"/>
  <c r="AA29" i="1"/>
  <c r="AB29" i="1" s="1"/>
  <c r="BC28" i="1"/>
  <c r="BG28" i="1" s="1"/>
  <c r="AV28" i="1"/>
  <c r="AW28" i="1" s="1"/>
  <c r="AO28" i="1"/>
  <c r="AP28" i="1" s="1"/>
  <c r="AI28" i="1"/>
  <c r="AH28" i="1"/>
  <c r="AA28" i="1"/>
  <c r="AB28" i="1" s="1"/>
  <c r="BC27" i="1"/>
  <c r="BD27" i="1" s="1"/>
  <c r="AV27" i="1"/>
  <c r="AW27" i="1" s="1"/>
  <c r="AO27" i="1"/>
  <c r="AP27" i="1" s="1"/>
  <c r="AI27" i="1"/>
  <c r="AH27" i="1"/>
  <c r="AA27" i="1"/>
  <c r="AB27" i="1" s="1"/>
  <c r="BC26" i="1"/>
  <c r="BD26" i="1" s="1"/>
  <c r="AV26" i="1"/>
  <c r="AW26" i="1" s="1"/>
  <c r="AO26" i="1"/>
  <c r="AP26" i="1" s="1"/>
  <c r="AI26" i="1"/>
  <c r="AH26" i="1"/>
  <c r="AA26" i="1"/>
  <c r="AB26" i="1" s="1"/>
  <c r="BC25" i="1"/>
  <c r="BG25" i="1" s="1"/>
  <c r="AV25" i="1"/>
  <c r="AW25" i="1" s="1"/>
  <c r="AO25" i="1"/>
  <c r="AP25" i="1" s="1"/>
  <c r="AI25" i="1"/>
  <c r="AH25" i="1"/>
  <c r="AA25" i="1"/>
  <c r="AB25" i="1" s="1"/>
  <c r="BC24" i="1"/>
  <c r="BG24" i="1" s="1"/>
  <c r="AV24" i="1"/>
  <c r="AW24" i="1" s="1"/>
  <c r="AO24" i="1"/>
  <c r="AP24" i="1" s="1"/>
  <c r="AI24" i="1"/>
  <c r="AH24" i="1"/>
  <c r="AA24" i="1"/>
  <c r="AB24" i="1" s="1"/>
  <c r="BC23" i="1"/>
  <c r="BD23" i="1" s="1"/>
  <c r="AV23" i="1"/>
  <c r="AW23" i="1" s="1"/>
  <c r="AO23" i="1"/>
  <c r="AP23" i="1" s="1"/>
  <c r="AI23" i="1"/>
  <c r="AH23" i="1"/>
  <c r="AA23" i="1"/>
  <c r="AB23" i="1" s="1"/>
  <c r="BC21" i="1"/>
  <c r="BG21" i="1" s="1"/>
  <c r="AV21" i="1"/>
  <c r="AW21" i="1" s="1"/>
  <c r="AO21" i="1"/>
  <c r="AP21" i="1" s="1"/>
  <c r="AI21" i="1"/>
  <c r="AH21" i="1"/>
  <c r="AA21" i="1"/>
  <c r="AB21" i="1" s="1"/>
  <c r="BC20" i="1"/>
  <c r="BG20" i="1" s="1"/>
  <c r="AV20" i="1"/>
  <c r="AW20" i="1" s="1"/>
  <c r="AO20" i="1"/>
  <c r="AP20" i="1" s="1"/>
  <c r="AI20" i="1"/>
  <c r="AH20" i="1"/>
  <c r="AA20" i="1"/>
  <c r="AB20" i="1" s="1"/>
  <c r="BC19" i="1"/>
  <c r="BG19" i="1" s="1"/>
  <c r="AV19" i="1"/>
  <c r="AW19" i="1" s="1"/>
  <c r="AO19" i="1"/>
  <c r="AP19" i="1" s="1"/>
  <c r="AI19" i="1"/>
  <c r="AH19" i="1"/>
  <c r="AA19" i="1"/>
  <c r="AB19" i="1" s="1"/>
  <c r="BC18" i="1"/>
  <c r="BD18" i="1" s="1"/>
  <c r="AV18" i="1"/>
  <c r="AW18" i="1" s="1"/>
  <c r="AO18" i="1"/>
  <c r="AP18" i="1" s="1"/>
  <c r="AI18" i="1"/>
  <c r="AH18" i="1"/>
  <c r="AA18" i="1"/>
  <c r="AB18" i="1" s="1"/>
  <c r="BC17" i="1"/>
  <c r="BG17" i="1" s="1"/>
  <c r="AV17" i="1"/>
  <c r="AW17" i="1" s="1"/>
  <c r="AO17" i="1"/>
  <c r="AP17" i="1" s="1"/>
  <c r="AI17" i="1"/>
  <c r="AH17" i="1"/>
  <c r="AA17" i="1"/>
  <c r="AB17" i="1" s="1"/>
  <c r="BC14" i="1"/>
  <c r="BD14" i="1" s="1"/>
  <c r="AV14" i="1"/>
  <c r="AW14" i="1" s="1"/>
  <c r="AO14" i="1"/>
  <c r="AP14" i="1" s="1"/>
  <c r="AI14" i="1"/>
  <c r="AH14" i="1"/>
  <c r="AA14" i="1"/>
  <c r="AB14" i="1" s="1"/>
  <c r="BC13" i="1"/>
  <c r="BG13" i="1" s="1"/>
  <c r="AV13" i="1"/>
  <c r="AW13" i="1" s="1"/>
  <c r="AO13" i="1"/>
  <c r="AP13" i="1" s="1"/>
  <c r="AI13" i="1"/>
  <c r="AH13" i="1"/>
  <c r="AA13" i="1"/>
  <c r="AB13" i="1" s="1"/>
  <c r="BC12" i="1"/>
  <c r="BD12" i="1" s="1"/>
  <c r="AV12" i="1"/>
  <c r="AW12" i="1" s="1"/>
  <c r="AO12" i="1"/>
  <c r="AP12" i="1" s="1"/>
  <c r="AI12" i="1"/>
  <c r="AH12" i="1"/>
  <c r="AA12" i="1"/>
  <c r="AB12" i="1" s="1"/>
  <c r="BC11" i="1"/>
  <c r="BD11" i="1" s="1"/>
  <c r="AV11" i="1"/>
  <c r="AW11" i="1" s="1"/>
  <c r="AO11" i="1"/>
  <c r="AP11" i="1" s="1"/>
  <c r="AI11" i="1"/>
  <c r="AH11" i="1"/>
  <c r="BC10" i="1"/>
  <c r="BD10" i="1" s="1"/>
  <c r="AV10" i="1"/>
  <c r="AW10" i="1" s="1"/>
  <c r="AO10" i="1"/>
  <c r="AP10" i="1" s="1"/>
  <c r="AI10" i="1"/>
  <c r="AH10" i="1"/>
  <c r="AA10" i="1"/>
  <c r="AB10" i="1" s="1"/>
  <c r="BC9" i="1"/>
  <c r="BG9" i="1" s="1"/>
  <c r="AV9" i="1"/>
  <c r="AW9" i="1" s="1"/>
  <c r="AO9" i="1"/>
  <c r="AP9" i="1" s="1"/>
  <c r="AI9" i="1"/>
  <c r="AH9" i="1"/>
  <c r="AA9" i="1"/>
  <c r="AB9" i="1" s="1"/>
  <c r="BG43" i="1" l="1"/>
  <c r="BG11" i="1"/>
  <c r="BG14" i="1"/>
  <c r="BD19" i="1"/>
  <c r="BG38" i="1"/>
  <c r="BG39" i="1"/>
  <c r="BD41" i="1"/>
  <c r="BG29" i="1"/>
  <c r="BD25" i="1"/>
  <c r="BG10" i="1"/>
  <c r="BD32" i="1"/>
  <c r="BG34" i="1"/>
  <c r="BD46" i="1"/>
  <c r="BD9" i="1"/>
  <c r="BD21" i="1"/>
  <c r="BG26" i="1"/>
  <c r="BG42" i="1"/>
  <c r="BD49" i="1"/>
  <c r="BD13" i="1"/>
  <c r="BD17" i="1"/>
  <c r="BD20" i="1"/>
  <c r="BD28" i="1"/>
  <c r="BD30" i="1"/>
  <c r="BD33" i="1"/>
  <c r="BD45" i="1"/>
  <c r="BD47" i="1"/>
  <c r="BD24" i="1"/>
  <c r="BD36" i="1"/>
  <c r="BG12" i="1"/>
  <c r="BG18" i="1"/>
  <c r="BG23" i="1"/>
  <c r="BG27" i="1"/>
  <c r="BG31" i="1"/>
  <c r="BG35" i="1"/>
  <c r="BG40" i="1"/>
  <c r="BG44" i="1"/>
  <c r="BG48" i="1"/>
</calcChain>
</file>

<file path=xl/sharedStrings.xml><?xml version="1.0" encoding="utf-8"?>
<sst xmlns="http://schemas.openxmlformats.org/spreadsheetml/2006/main" count="1186" uniqueCount="486">
  <si>
    <t>IDENTIFICACIÓN DE ACCIONES POR COMPONENTES DEL PAAC</t>
  </si>
  <si>
    <t>ESTABLECIMIENTO ACCIONES</t>
  </si>
  <si>
    <t>SEGUIMIENTO ESPECIAL</t>
  </si>
  <si>
    <t>CIERRES ACCIONES</t>
  </si>
  <si>
    <t>No. solicitud</t>
  </si>
  <si>
    <t>fecha de solicitud</t>
  </si>
  <si>
    <t>Fuente</t>
  </si>
  <si>
    <t>Detalle de la fuente</t>
  </si>
  <si>
    <t>Fecha de inicio PAAC</t>
  </si>
  <si>
    <t>Código o capítulo</t>
  </si>
  <si>
    <t>Subcomponente</t>
  </si>
  <si>
    <t>Proceso</t>
  </si>
  <si>
    <t>Control o acción residual</t>
  </si>
  <si>
    <t>ACCIÓN</t>
  </si>
  <si>
    <t>Tipo de acción Propuesta</t>
  </si>
  <si>
    <t>Fórmula del indicador</t>
  </si>
  <si>
    <t>% que se espera alcanzar de la meta</t>
  </si>
  <si>
    <t>Fecha de inicio</t>
  </si>
  <si>
    <t>Fecha terminación</t>
  </si>
  <si>
    <t>Líder proceso</t>
  </si>
  <si>
    <t>Área responsable de ejecución</t>
  </si>
  <si>
    <t>¿Hay acción formulada?</t>
  </si>
  <si>
    <t>1.Fecha seguimiento</t>
  </si>
  <si>
    <t>1.Evidencias o soportes ejecución acción de mejora</t>
  </si>
  <si>
    <t>1.Actividades realizadas  a la fecha</t>
  </si>
  <si>
    <t>1.Resultado del indicador</t>
  </si>
  <si>
    <t>1.Alerta</t>
  </si>
  <si>
    <t>1.Analisis - Seguimiento OCI</t>
  </si>
  <si>
    <t>1.Auditor que realizó el seguimiento</t>
  </si>
  <si>
    <t>2.Fecha seguimiento</t>
  </si>
  <si>
    <t>2.Evidencias o soportes ejecución acción de mejora</t>
  </si>
  <si>
    <t>2.Actividades realizadas  a la fecha</t>
  </si>
  <si>
    <t>2.Resultado del indicador</t>
  </si>
  <si>
    <t>2.Alerta</t>
  </si>
  <si>
    <t>2.Analisis - Seguimiento OCI</t>
  </si>
  <si>
    <t>2.Auditor que realizó el seguimiento</t>
  </si>
  <si>
    <t>3.Fecha seguimiento</t>
  </si>
  <si>
    <t>3.Evidencias o soportes ejecución acción de mejora</t>
  </si>
  <si>
    <t>3.Actividades realizadas  a la fecha</t>
  </si>
  <si>
    <t>3.Resultado del indicador</t>
  </si>
  <si>
    <t>3.Alerta</t>
  </si>
  <si>
    <t>3.Analisis - Seguimiento OCI</t>
  </si>
  <si>
    <t>3.Auditor que realizó el seguimiento</t>
  </si>
  <si>
    <t>4.Fecha seguimiento</t>
  </si>
  <si>
    <t>4.Evidencias o soportes ejecución acción de mejora</t>
  </si>
  <si>
    <t>4.Actividades realizadas  a la fecha</t>
  </si>
  <si>
    <t>4.Resultado del indicador</t>
  </si>
  <si>
    <t>4.Alerta</t>
  </si>
  <si>
    <t>4.Analisis - Seguimiento OCI</t>
  </si>
  <si>
    <t>4.Auditor que realizó el seguimiento</t>
  </si>
  <si>
    <t>5.Fecha seguimiento</t>
  </si>
  <si>
    <t>5.Evidencias o soportes ejecución acción de mejora</t>
  </si>
  <si>
    <t>5.Actividades realizadas  a la fecha</t>
  </si>
  <si>
    <t>5.Resultado del indicador</t>
  </si>
  <si>
    <t>5.Alerta</t>
  </si>
  <si>
    <t>5.Analisis - Seguimiento OCI</t>
  </si>
  <si>
    <t>5.Auditor que realizó el seguimiento</t>
  </si>
  <si>
    <t>Estado de la acción</t>
  </si>
  <si>
    <t>Auditor que da cumplimiento a la acción</t>
  </si>
  <si>
    <t>Auditor que cierra la acción</t>
  </si>
  <si>
    <t>Detalle de Actividades para ejecutar la acción</t>
  </si>
  <si>
    <t>Universo</t>
  </si>
  <si>
    <t>(Asignado por la Oficina de Control Interno)</t>
  </si>
  <si>
    <t>(DD-MM-AA)</t>
  </si>
  <si>
    <t>(Seleccione de la lista desplegable)</t>
  </si>
  <si>
    <t>(Nombre completo del componente)</t>
  </si>
  <si>
    <t>(Identificación del  Componente)</t>
  </si>
  <si>
    <t>(Transcripción del subcomponente o riesgo de corrupción)</t>
  </si>
  <si>
    <t>N/A</t>
  </si>
  <si>
    <t>(Detalle todas las actividades que ejecutarán)</t>
  </si>
  <si>
    <t>(Cantidad de actividades de la acción - Columna J).</t>
  </si>
  <si>
    <t>(Formule acorde con cantidad de actividades de la Columna K)</t>
  </si>
  <si>
    <t>(Información automática)</t>
  </si>
  <si>
    <t>(Si ya hay acción formulada digite No. de solicitud)</t>
  </si>
  <si>
    <t>(Cálculo automático)</t>
  </si>
  <si>
    <t>(Información del análisis adelantado por el auditor que realizó el seguimiento)</t>
  </si>
  <si>
    <t>(Relacione los documentos  que soportan y evidencian avances de ejecución)</t>
  </si>
  <si>
    <t>(No. actividades realizadas de las indicadas en la columna K).</t>
  </si>
  <si>
    <t>(Resultado automático)</t>
  </si>
  <si>
    <t>Origen Interno</t>
  </si>
  <si>
    <t>Componente 1. Gestión del Riesgo de Corrupción - Mapa de Riesgos de Corrupción</t>
  </si>
  <si>
    <t>Planeación Estratégica</t>
  </si>
  <si>
    <t>Preventiva</t>
  </si>
  <si>
    <t>Planeación</t>
  </si>
  <si>
    <t>NO</t>
  </si>
  <si>
    <t>Profesional Universitario de Planeación</t>
  </si>
  <si>
    <t>Control, Seguimiento y Evaluación</t>
  </si>
  <si>
    <t>Oficina de Control Interno</t>
  </si>
  <si>
    <t>Jefe Oficina de Control Interno</t>
  </si>
  <si>
    <t>Componente 3. Rendición de Cuentas</t>
  </si>
  <si>
    <t>Atención al Ciudadano</t>
  </si>
  <si>
    <t>Gestión de Recursos y Administración de la Información</t>
  </si>
  <si>
    <t>Coordinación de Prensa y Comunicaciones</t>
  </si>
  <si>
    <t>Coordinador de Prensa y Comunicaciones</t>
  </si>
  <si>
    <t>Gestión de Talento Humano</t>
  </si>
  <si>
    <t>Talento Humano</t>
  </si>
  <si>
    <t>Profesional Universitario de Recursos Humanos</t>
  </si>
  <si>
    <t>Gestión Jurídica y Contractual</t>
  </si>
  <si>
    <t>Coordinación Jurídica</t>
  </si>
  <si>
    <t>Coordinador Jurídico</t>
  </si>
  <si>
    <t>Dirección Operativa</t>
  </si>
  <si>
    <t>Director Operativo</t>
  </si>
  <si>
    <t>Secretaría General</t>
  </si>
  <si>
    <t>Secretario General</t>
  </si>
  <si>
    <t>Sistemas</t>
  </si>
  <si>
    <t>Profesional Universitario de Sistemas</t>
  </si>
  <si>
    <t>Mapa de Riesgos de Corrupción</t>
  </si>
  <si>
    <t>(Acciones ejecutadas/acciones programadas)*100</t>
  </si>
  <si>
    <t>Hurto de los bienes durante su uso, almacenamiento o suministro.</t>
  </si>
  <si>
    <t>Servicios Administrativos</t>
  </si>
  <si>
    <t>Estudios de conveniencia y oportunidad superficiales, o con fallas en su contenido.</t>
  </si>
  <si>
    <t>Ejecutar AGJC-CN-MN-001 MANUAL DE CONTRATACIÓN, SUPERVISIÓN E INTERVENTORÍA</t>
  </si>
  <si>
    <t>Gestión Financiera y Facturación</t>
  </si>
  <si>
    <t>Subdirección Financiera</t>
  </si>
  <si>
    <t>Subdirector Financiero</t>
  </si>
  <si>
    <t xml:space="preserve">Subdirector Administrativo </t>
  </si>
  <si>
    <t>Gerente General</t>
  </si>
  <si>
    <t>PRIMER SEGUIMIENTO DE 2018</t>
  </si>
  <si>
    <t>SEGUNDO SEGUIMIENTO DE 2018</t>
  </si>
  <si>
    <t>TERCER SEGUIMIENTO DE 2018</t>
  </si>
  <si>
    <t>CUARTO SEGUIMIENTO DE 2018</t>
  </si>
  <si>
    <t>Contrataciones no programadas o planeadas o que no se actualicen las versiones del Plan Anual de Adquisiciones.</t>
  </si>
  <si>
    <t xml:space="preserve">Ejecutar procedimiento EPLE-PD-011  FORMULACIÓN, EVALUACIÓN Y SEGUIMIENTO AL PLAN ANUAL DE ADQUISICIONES: Actividad 7 y Punto de control : 12 </t>
  </si>
  <si>
    <t>Elaborar y presentar informes trimestrales de acuerdo a la actividad  7 del procedimiento EPLE-PD-011 FORMULACIÓN, EVALUACIÓN Y SEGUIMIENTO AL PLAN ANUAL DE ADQUISICIONES.</t>
  </si>
  <si>
    <t xml:space="preserve">No. Solicitud </t>
  </si>
  <si>
    <t>Fuente de Hallazgo</t>
  </si>
  <si>
    <t xml:space="preserve">Tipo de acción </t>
  </si>
  <si>
    <t xml:space="preserve">Lider del Proceso </t>
  </si>
  <si>
    <t xml:space="preserve">Área responsable </t>
  </si>
  <si>
    <t xml:space="preserve">Cargo del líder de área responsable </t>
  </si>
  <si>
    <t>Meta</t>
  </si>
  <si>
    <t xml:space="preserve">Actividades </t>
  </si>
  <si>
    <t>Acción Fomulada</t>
  </si>
  <si>
    <t xml:space="preserve">Auditor </t>
  </si>
  <si>
    <t xml:space="preserve">Cierre Hallazgo </t>
  </si>
  <si>
    <t xml:space="preserve">Origen Interno </t>
  </si>
  <si>
    <t>Corrección</t>
  </si>
  <si>
    <t>Gerencia General</t>
  </si>
  <si>
    <t>Gerente</t>
  </si>
  <si>
    <t>Si</t>
  </si>
  <si>
    <t>Ente externo</t>
  </si>
  <si>
    <t>Abierto</t>
  </si>
  <si>
    <t>Origen Externo</t>
  </si>
  <si>
    <t>Gestión de Comunicaciones</t>
  </si>
  <si>
    <t>Correctiva</t>
  </si>
  <si>
    <t>No</t>
  </si>
  <si>
    <t>Néstor Fernando Avella Avella</t>
  </si>
  <si>
    <t xml:space="preserve">Cerrado </t>
  </si>
  <si>
    <t>Diseño y Creación de Contenidos</t>
  </si>
  <si>
    <t xml:space="preserve">José Leonardo Ibarra Quiroga </t>
  </si>
  <si>
    <t>Comercialización</t>
  </si>
  <si>
    <t>De mejora</t>
  </si>
  <si>
    <t>Gloria Marcela Morales Páez</t>
  </si>
  <si>
    <t>Producción de Televisión</t>
  </si>
  <si>
    <t xml:space="preserve">Jizeth Hael González Ramírez </t>
  </si>
  <si>
    <t>Emisión de Contenidos</t>
  </si>
  <si>
    <t>Nelson Jairo Rincón Martínez</t>
  </si>
  <si>
    <t>Coordinación de Producción</t>
  </si>
  <si>
    <t>Coordinador de Producción</t>
  </si>
  <si>
    <t>Coordinación de Programación</t>
  </si>
  <si>
    <t>Coordinador de Programación</t>
  </si>
  <si>
    <t>Coordinación Técnica</t>
  </si>
  <si>
    <t>Coordinador Técnico</t>
  </si>
  <si>
    <t>Ventas y Mercadeo</t>
  </si>
  <si>
    <t>Profesional Universitario de Ventas y Mercadeo</t>
  </si>
  <si>
    <t>Atención al Usuario y Defensor del Televidente</t>
  </si>
  <si>
    <t>Proceso de Participación Ciudadana y Control Social</t>
  </si>
  <si>
    <t>Subdirección Administrativa</t>
  </si>
  <si>
    <t>Prestación/Emisión Servicio de Televisión</t>
  </si>
  <si>
    <t>Contabilidad</t>
  </si>
  <si>
    <t>Profesional Universitario de Contabilidad</t>
  </si>
  <si>
    <t>Tesorería</t>
  </si>
  <si>
    <t>Profesional Universitario de Tesoreria</t>
  </si>
  <si>
    <t>Presupuesto</t>
  </si>
  <si>
    <t>Profesional Universitario de Presupuesto</t>
  </si>
  <si>
    <t>Facturación</t>
  </si>
  <si>
    <t>Profesional Universitario de Facturación</t>
  </si>
  <si>
    <t>Técnico de Servicios Administrativos</t>
  </si>
  <si>
    <t>Delegado para la Atención al Ciudadano</t>
  </si>
  <si>
    <t>Archivo</t>
  </si>
  <si>
    <t>Responsable de Archivo</t>
  </si>
  <si>
    <t>Responsable de ejecución</t>
  </si>
  <si>
    <t>Favorecimiento a los anunciantes
para dar descuentos no
permitidos o autorizados</t>
  </si>
  <si>
    <t>Resolución 005 de 2017 "Por medio de la cual se fijan las tarifas de Canal Capital"</t>
  </si>
  <si>
    <t>Dar cumplimiento con lo definido en el artículo 2 de la resolución 106 de 2017, con relación a la delegación para la aplicación de descuentos.</t>
  </si>
  <si>
    <t>Obtener usufructo de los desarrollos y los contenidos web, cuyos derechos pertenecen al canal.</t>
  </si>
  <si>
    <t>Cuenta bancaria del canal asociada a una cuenta única de correo electrónico para acceder a la monetización de contenidos digitales.</t>
  </si>
  <si>
    <t>* Documentar el control sobre políticas para la monetización digital.
* Generar informes de seguimiento y control sobre la monetización digital.</t>
  </si>
  <si>
    <t>Ingresos por monetización digital para el Canal.</t>
  </si>
  <si>
    <t>Ejecutar procedimiento: AGRI-SA-PD-008 SALIDA DE ELEMENTOS. 
Puntos de Control: 2,3,6,7 y 8</t>
  </si>
  <si>
    <t>Técnico de Servicios Administrativos  Profesional Apoyo Administrativo</t>
  </si>
  <si>
    <t>Omisión de los requisitos de vinculación de personal de planta  para favorecer a un particular.</t>
  </si>
  <si>
    <t>Ejecutar procedimiento AGTH-PD-005 INGRESO DE SERVIDORES PUBLICOS : Puntos de control: 5 Actividades: 3 (Formato AGTH-FT-036 VERIFICACIÓN DEL CUMPLIMIENTO DE PERFIL DEL CARGO)</t>
  </si>
  <si>
    <t>1. Revisar y actualizar (si es necesario) los perfiles y requisitos de los cargos en el Manual de Funciones
2. Realizar una capacitación,  en la "temática de selección de personal". 
2.1 Incluir en el plan de capacitaciones la temática de selección de personal . 
2.2 Realizar una (1) jornada de capacitación</t>
  </si>
  <si>
    <t>Subdirector Administrativo Profesional Universitaria de Recursos Humano</t>
  </si>
  <si>
    <t xml:space="preserve">Talento Humano </t>
  </si>
  <si>
    <t>Peculado por destinación de recursos a terceros.</t>
  </si>
  <si>
    <t>Mantener actualizados los procedimientos de la Subdirección Financiera, principalmente Estados Financieros, Elaboración de facturas y liquidación de ordenes de pago.</t>
  </si>
  <si>
    <t>Subdirectora Financiera</t>
  </si>
  <si>
    <t>Realizar una jornada de  socialización sobre el Manual de contratación, supervisión e interventoría y los procedimientos asociados.</t>
  </si>
  <si>
    <t xml:space="preserve">Secretario General </t>
  </si>
  <si>
    <t>Secretario(a) General
Coordinador (a) Jurídico (a)</t>
  </si>
  <si>
    <t xml:space="preserve">Omitir en la presentación de informes la totalidad de las observaciones encontradas en las auditorias. </t>
  </si>
  <si>
    <t>Revisión de los procedimientos de formulación de auditorias y seguimiento</t>
  </si>
  <si>
    <t xml:space="preserve">Oficina Control Interno </t>
  </si>
  <si>
    <t>Subcomponente Proceso / 1. Política de administración de riesgos</t>
  </si>
  <si>
    <t>1.1</t>
  </si>
  <si>
    <t>Socializar la política de administración del riesgo del canal en los canales de comunicación dispuestos.</t>
  </si>
  <si>
    <t>1. Elaborar propuesta de comunicación.
2. Remitir propuesta a la coordinación de comunicaciones.
3. Verificar que se haya publicado la comunicación.</t>
  </si>
  <si>
    <t>1.2</t>
  </si>
  <si>
    <t>Realizar capacitaciones sobre la política de riesgos y la metodología institucional para la gestión de riesgos.</t>
  </si>
  <si>
    <t>1. Preparar capacitación (40%)
2. Convocar a los colaboradores a la capacitación (10%)
3. Realizar capacitación en los temas definidos (50%).</t>
  </si>
  <si>
    <t>Fases de la actividad</t>
  </si>
  <si>
    <t>(Sólo si aplica)</t>
  </si>
  <si>
    <t>∑( (xi*wi) /∑ wi)*100
xi = Subactividad
wi= Peso  asignado.</t>
  </si>
  <si>
    <t>2.1</t>
  </si>
  <si>
    <t>Subcomponente Proceso / 2. Construcción del mapa de riesgos de corrupción</t>
  </si>
  <si>
    <t>Actualizar los riesgos de corrupción de la vigencia 2018.</t>
  </si>
  <si>
    <t>1. Revisar los riesgos de corrupción con las áreas.
2. Actualizar la matriz de riesgo de corrupción.</t>
  </si>
  <si>
    <t>Subcomponente Proceso / 3. Consulta y divulgación</t>
  </si>
  <si>
    <t>3.1</t>
  </si>
  <si>
    <t>Publicar en la página web el proyecto de matriz de riesgos de corrupción de la vigencia 2018.</t>
  </si>
  <si>
    <t>1. Elaborar el proyecto de matriz de riesgos de corrupción.
2. Publicar el proyecto de matriz de riesgos en la página web de la entidad 
3. Remitir el proyecto de matriz de riesgos de corrupción a través del boletín de comunicaciones internas.</t>
  </si>
  <si>
    <t>(Productos que se esperan lograr)</t>
  </si>
  <si>
    <t>Dos (2) mensajes en el año.</t>
  </si>
  <si>
    <t>Capacitación realizada.
Listados de asistencia.</t>
  </si>
  <si>
    <t>Proyecto de matriz de riesgos de corrupción publicada en la página web.</t>
  </si>
  <si>
    <t>Mapa de riesgos de corrupción actualizado y publicado en la página web.</t>
  </si>
  <si>
    <t>3.2</t>
  </si>
  <si>
    <t>Publicar en la página web la versión final de la matriz de riesgos de corrupción de la vigencia 2018.</t>
  </si>
  <si>
    <t>1. Publicar la matriz de riesgos en la página web de la entidad 
2. Remitir la matriz de riesgos de corrupción a través del boletín de comunicaciones internas.</t>
  </si>
  <si>
    <t>Matriz de riesgos de corrupción actualizada y publicada en la página web.</t>
  </si>
  <si>
    <t>3.3</t>
  </si>
  <si>
    <t>Publicar en la página web las versiones y actualizaciones que se realicen sobre el Plan Anticorrupción y de Atención Al ciudadano - PAAC, conservando la trazabilidad sobre los ajustes realizados.</t>
  </si>
  <si>
    <t>1. Mantener publicada la versión inicial del PAAC de periodos anteriores
2. Mantener publicada la versión inicial del PAAC de la vigencia.
3. Publicar, si se realizan, las modificaciones y ajustes del PAAC durante la vigencia.</t>
  </si>
  <si>
    <t>Documento PAAC de la vigencia y sus modificaciones.</t>
  </si>
  <si>
    <t>4.1</t>
  </si>
  <si>
    <t>5.1</t>
  </si>
  <si>
    <t>Subcomponente Proceso / 4. Monitoreo o revisión</t>
  </si>
  <si>
    <t>Revisar los riesgos de corrupción de la vigencia 2018.</t>
  </si>
  <si>
    <t>Realizar mesas de trabajo para la revisión interna de los riesgos de corrupción definidos para las áreas.</t>
  </si>
  <si>
    <t>Una (1) revisión de la matriz de riesgos de corrupción en la vigencia.</t>
  </si>
  <si>
    <t>Una (1) revisión realizada</t>
  </si>
  <si>
    <t>Realizar el seguimiento al Mapa de riesgos de corrupción y la implementación del Plan Anticorrupción y de Atención al Ciudadano, vigencia 2018.</t>
  </si>
  <si>
    <t>Subcomponente Proceso / 5. Seguimiento</t>
  </si>
  <si>
    <t>1. Primer seguimiento: Con corte al 30 de abril.
2. Segundo seguimiento: Con corte al 31 de agosto. 
3. Tercer seguimiento: Con corte al 31 de diciembre.</t>
  </si>
  <si>
    <t>Tres (3) informes de seguimiento al Mapa de riesgos de corrupción.</t>
  </si>
  <si>
    <t>Número de seguimientos realizados / Total seguimientos programados</t>
  </si>
  <si>
    <t>Subcomponente Proceso / 1. Información de calidad y en lenguaje comprensible</t>
  </si>
  <si>
    <t>Actualizar la estrategia de rendición de cuentas, teniendo en cuenta los canales y metodologías a emplear, así como las características de los usuarios a los cuales va dirigida.</t>
  </si>
  <si>
    <t>1. Actualizar documento (80%)
2. Publicar documento en página web (20%)</t>
  </si>
  <si>
    <t>Estrategia de rendición de cuentas para la vigencia.</t>
  </si>
  <si>
    <t>Divulgar y socializar a nivel interno el PAAC y la matriz de riesgos de corrupción</t>
  </si>
  <si>
    <t>1. Programar jornadas de socialización.
2. Realizar las jornadas de socialización.</t>
  </si>
  <si>
    <t>(Jornadas de socialización realizadas / Jornadas de socialización programadas) * 100%</t>
  </si>
  <si>
    <t>Jornadas de Socialización del PAAC y Riesgos.</t>
  </si>
  <si>
    <t>1.3</t>
  </si>
  <si>
    <t>Subcomponente Proceso / 2. Diálogo de doble vía con la ciudadanía y sus organizaciones</t>
  </si>
  <si>
    <t>Participar en la jornada de rendición de cuentas del sector</t>
  </si>
  <si>
    <t>1. Preparar la rendición de cuentas
2. Realizar la jornada de rendición de acuerdo a los lineamientos de la Secretaría Distrital de Cultura.</t>
  </si>
  <si>
    <t>Una (1) jornada de rendición de cuentas</t>
  </si>
  <si>
    <t>2.2</t>
  </si>
  <si>
    <t>Realizar la actualización del  procedimiento EPLE-PD-012 PARTICIPACIÓN CIUDADANA, su publicación en la intranet y su comunicación interna.</t>
  </si>
  <si>
    <t>Revisar y actualizar en lo pertinente el procedimiento EPLE-PD-012 PARTICIPACIÓN CIUDADANA</t>
  </si>
  <si>
    <t>Un (1) procedimiento actualizado, publicado y comunicado.</t>
  </si>
  <si>
    <t>Subcomponente Proceso / 3. Incentivos para motivar la cultura de la rendición y petición de cuentas</t>
  </si>
  <si>
    <t>Coordinar con los entes pertinentes, la capacitación a los funcionarios públicos y trabajadores oficiales en la Ley 1712 de 2014 y en lo relacionado con la rendición y petición de cuentas</t>
  </si>
  <si>
    <t>1. Contactar a los entes pertinentes.
2. Programar la jornada de capacitación.</t>
  </si>
  <si>
    <t>(Jornadas ejecutadas/ Jornadas programadas)*100</t>
  </si>
  <si>
    <t>Una (1) jornada de capacitación los funcionarios públicos y trabajadores oficiales.</t>
  </si>
  <si>
    <t xml:space="preserve">Profesional Universitario de Recursos Humanos </t>
  </si>
  <si>
    <t>Subcomponente Proceso / 4. Evaluación y retroalimentación a  la gestión institucional</t>
  </si>
  <si>
    <t>Consolidar y publicar dos informes de seguimiento a la gestión a partir de los indicadores del plan de acción.</t>
  </si>
  <si>
    <t>1. Consolidar la información (40%).
2. Elaborar el documento (50%).
3. Publicar el documento en la página web (10%).</t>
  </si>
  <si>
    <t>Dos (2) informes de seguimiento al plan de acción</t>
  </si>
  <si>
    <t>Componente 4: Mecanismos para mejorar la atención al ciudadano. Lineamientos generales para la atención de peticiones, quejas, reclamos, sugerencias y denuncias.</t>
  </si>
  <si>
    <t>Subcomponente Proceso / 1. Estructura administrativa y direccionamiento estratégico.</t>
  </si>
  <si>
    <t>Realizar la revisión de los informes de servicio al ciudadano semestralmente.</t>
  </si>
  <si>
    <t>1. Convocar el  Comité (20%).
2. Realizar el Comité (80%).</t>
  </si>
  <si>
    <t>Dos (2) reuniones de comité con la temática de servicio al ciudadano.</t>
  </si>
  <si>
    <t>Secretario General
Auxiliar de Atención al Ciudadano.</t>
  </si>
  <si>
    <t>Revisar e identificar buenas prácticas en materia de servicio a la Ciudadanía, para su implementación en el canal.</t>
  </si>
  <si>
    <t>1. Revisar buenas prácticas en temas de servicio a la ciudadanía.
2 Documentar buenas prácticas evidenciadas.</t>
  </si>
  <si>
    <t>Un (1) documento de buenas prácticas en materia de servicio a la ciudadanía.</t>
  </si>
  <si>
    <t>Documento de buenas prácticas realizado.</t>
  </si>
  <si>
    <t>Auxiliar de Atención al Ciudadano.</t>
  </si>
  <si>
    <t>Subcomponente Proceso / 2. Fortalecimiento de los canales de atención.</t>
  </si>
  <si>
    <t>Realizar revisiones periódicas a los contenidos de la página web con relación a los documentos del botón de transparencia y derecho de acceso a la información pública.</t>
  </si>
  <si>
    <t>Planeación Estratégica
Gestión de Comunicaciones.</t>
  </si>
  <si>
    <t>1. Realizar diagnóstico a la información publicada en la página web (autodiagnóstico y Resolución 3564 de 2015). (50%)
2. Hacer seguimientos a las áreas que no cuenten con información actualizada. (20%)
3. Publicar la información remitida por las áreas en el botón de transparencia, de acuerdo a la estructura de la misma. (30%)</t>
  </si>
  <si>
    <t>Realizar dos (2) revisiones en el año</t>
  </si>
  <si>
    <t>Profesional Universitario de Planeación
Coordinadora de Prensa y Comunicaciones</t>
  </si>
  <si>
    <t>Planeación
Gestión de Comunicaciones</t>
  </si>
  <si>
    <t>Subcomponente Proceso / 3. Talento Humano.</t>
  </si>
  <si>
    <t>Publicar y comunicar mensajes sobre servicio a la ciudadanía y/o cultura del servicio.</t>
  </si>
  <si>
    <t>(Mensajes publicados / Mensajes programados)*100.</t>
  </si>
  <si>
    <t>Cuatro (4) mensajes en el año.</t>
  </si>
  <si>
    <t>Coordinar acciones de formación y cualificación a los servidores en temáticas relacionadas con el mejoramiento del servicio a la ciudadanía</t>
  </si>
  <si>
    <t>Gestionar con diferentes entidades la realización de actividades (cursos, charlas, videoconferencias, sketch etc.) orientadas al mejoramiento del servicio al ciudadano.</t>
  </si>
  <si>
    <t>2 actividades realizadas en el año</t>
  </si>
  <si>
    <t>Actividades realizadas / actividades programadas * 100%</t>
  </si>
  <si>
    <t>Subcomponente Proceso / 4. Normativo y procedimental.</t>
  </si>
  <si>
    <t>Actualizar el Procedimiento ATENCIÓN Y RESPUESTA A REQUERIMIENTOS DE LA
CIUDADANIA AAUT-PD-001</t>
  </si>
  <si>
    <t>Realizar la actualización del  procedimiento AAUT-PD-001 ATENCIÓN Y RESPUESTA A REQUERIMIENTOS DE LA CIUDADANIA, su publicación en la intranet y su comunicación interna.</t>
  </si>
  <si>
    <t>Actualizar el documento AAUT-MN-001 Manual de Servicio a la Ciudadanía y los protocolos de servicio a la Ciudadanía</t>
  </si>
  <si>
    <t>4.2</t>
  </si>
  <si>
    <t>Un (1) manual actualizado, publicado y comunicado.</t>
  </si>
  <si>
    <t>1. Realizar la actualización del  documento AAUT-MN-001 Manual de Servicio a la Ciudadanía su publicación en la intranet y su comunicación interna.
2. Verificar los protocolos de servicio a la ciudadanía y actualizar los mismos en caso de ser requeridos.</t>
  </si>
  <si>
    <t>4.3</t>
  </si>
  <si>
    <t>Revisar y actualizar en lo pertinente la carta de trato digno al usuario, en cumplimiento del numeral 5 del artículo 7 de la ley 1437 de 2011.</t>
  </si>
  <si>
    <t>1. Revisar y actualizar carta de trato digno de la entidad.
2. Publicar carta de trato digno en la página web e intranet
3. Socializar carta de trato digno.</t>
  </si>
  <si>
    <t>Un (1) documento "carta de trato digno" actualizado, publicado y comunicado.</t>
  </si>
  <si>
    <t>Subcomponente Proceso / 5. Relacionamiento con el ciudadano.</t>
  </si>
  <si>
    <t>Realizar un (1) informe semestral de satisfacción de los usuarios a partir de los resultados de la encuesta de satisfacción disponible en la página web.</t>
  </si>
  <si>
    <t>1. Compilar la información (50%).
2. Realizar el informe (40%).
3. Publicar informe en la pagina web  (10%).</t>
  </si>
  <si>
    <t>Un (1) "Informe semestral  de satisfacción de usuarios".</t>
  </si>
  <si>
    <t>5.2</t>
  </si>
  <si>
    <t>Construir la caracterización de usuarios y partes interesadas, para el desarrollo de la política de planeación institucional del Modelo Integrado de Planeación y Gestión - MIPG</t>
  </si>
  <si>
    <t>1. Elaboración del documento "Caracterización de Usuarios y partes interesadas" (70%)
2. Publicación del documento (10%)
3.Divulgación del documento (20%)</t>
  </si>
  <si>
    <t>Un (1) documento de caracterización de usuarios y partes interesadas, publicado y divulgado</t>
  </si>
  <si>
    <t>Componente 5:  Mecanismos para la transparencia y acceso a la información</t>
  </si>
  <si>
    <t>Subcomponente Proceso / 1. Lineamientos de transparencia activa.</t>
  </si>
  <si>
    <t>Realizar la actualización al manual de contratación de la entidad y su publicación en la página web.</t>
  </si>
  <si>
    <t>1. Actualizar el manual de contratación (50%).
2. Adoptar la actualización mediante acto administrativo (40%).
2. Publicar la versión vigente (10%).</t>
  </si>
  <si>
    <t>Coordinador(a) Jurídica</t>
  </si>
  <si>
    <t>Un (1) Manual de contratación actualizado y publicado.
Un (1) acto administrativo de adopción publicado.</t>
  </si>
  <si>
    <t>Verificar en la página web de la entidad, en el botón de transparencia, la publicación de la información contractual de la entidad, principalmente en lo relacionado con los procesos de convocatorias públicas</t>
  </si>
  <si>
    <t>1. Revisión de la información publicada en el botón de transparencia - Sección 8 (contratación).
2. Publicación de la información de procesos de convocatorias.</t>
  </si>
  <si>
    <t>Información publicada y actualizada en el botón de transparencia.</t>
  </si>
  <si>
    <t>(Información publicada sobre procesos de contratación / información requerida a publicar de los procesos de contratación) * 100%</t>
  </si>
  <si>
    <t xml:space="preserve">Revisar el inventario de trámites y otros procedimientos administrativos (OPA's) de Canal Capital y realizar las actualizaciones en el SUIT a que haya lugar. </t>
  </si>
  <si>
    <t>SUIT Actualizado</t>
  </si>
  <si>
    <t>1. Revisar inventario de trámites y otros procedimientos administrativos (OPA´s)
2. Realizar actualizaciones del SUIT</t>
  </si>
  <si>
    <t>Planeación Estratégica
Atención al Usuario y Defensor del Televidente</t>
  </si>
  <si>
    <t>Planeación
Atención al Ciudadano</t>
  </si>
  <si>
    <t xml:space="preserve">Gerente General
Secretario General </t>
  </si>
  <si>
    <t>Profesional Universitario Planeación
Auxiliar de Atención al Ciudadano.</t>
  </si>
  <si>
    <t>Verificar que se dé cumplimiento a lo definido en los procedimientos AGJC-JU-PD-010 PETICIONES y AGJC-JU-PD-011 CONCEPTOS JURÍDICOS O NORMATIVOS, con relación a la atención oportuna de requerimientos de información</t>
  </si>
  <si>
    <t>Subcomponente Proceso / 2. Lineamientos de transparencia pasiva.</t>
  </si>
  <si>
    <t>1. Verificar las actividades documentadas en los  procedimientos.
2. Verificar que se las actividades desarrolladas se ejecuten conforme a lo que se encuentra documentado.</t>
  </si>
  <si>
    <t>Dos (2) procedimientos revisados
Acta de reunión sobre los resultados de la revisión realizada.</t>
  </si>
  <si>
    <t>Subcomponente Proceso / 3. Elaboración los instrumentos de gestión de la información.</t>
  </si>
  <si>
    <t xml:space="preserve">Elaborar acto administrativo para adoptar: 1) Registro de Activos de Información, 2) Índice de Información Clasificada y Reservada, 3) Esquema de Publicación de Información y 4) Programa de Gestión Documental. </t>
  </si>
  <si>
    <t>1. Proyectar acto (50%).
2. Remitir a Secretaria General (25%).
3.Públicar acto en la página web(25%).</t>
  </si>
  <si>
    <t>100% de las actividades programadas</t>
  </si>
  <si>
    <t xml:space="preserve">Subdirector Administrativo 
Gestión Documental </t>
  </si>
  <si>
    <t>Subcomponente Proceso / 4. Criterio diferencial de accesibilidad.</t>
  </si>
  <si>
    <t>Realizar una capacitación al personal del canal, para atención adecuada de personas con discapacidad motora.</t>
  </si>
  <si>
    <t>100 % de las actividades programadas</t>
  </si>
  <si>
    <t>1. Incluir en el plan institucional de capacitaciones la capacitación sobre situaciones de discapacidad
2. Convocar a los colaboradores de la entidad
3. Realizar la capacitación</t>
  </si>
  <si>
    <t>Una (1) capacitación realizada</t>
  </si>
  <si>
    <t>Subcomponente Proceso / 5. Monitoreo del acceso a la información pública.</t>
  </si>
  <si>
    <t>Elaborar informes de solicitudes de acceso a información que  contengan el número de solicitudes recibidas, el número de solicitudes que fueron trasladadas a otra institución, el tiempo de respuesta a cada solicitud y el número de solicitudes en las que se negó el acceso a la información.</t>
  </si>
  <si>
    <t xml:space="preserve">1. Elaborar informes mensuales de conformidad con la circular 087 de 2015 de la Veeduría Distrital.
2. Publicar informe en la página web y en la pagina de la Veeduría - Red Distrital De Quejas y Reclamos </t>
  </si>
  <si>
    <t>Once (11) informes de solicitudes de acceso a información.</t>
  </si>
  <si>
    <t>(Número de documentos elaborados / Número de documentos programados)*100%</t>
  </si>
  <si>
    <t>Componente 6:  Iniciativas Adicionales</t>
  </si>
  <si>
    <t>Subcomponente Proceso / 1. Iniciativas adicionales</t>
  </si>
  <si>
    <t>Publicar y socializar el manual de convivencia laboral a todos los colaboradores del Canal.</t>
  </si>
  <si>
    <t>1. Publicación del documento en la intranet.
2. Realizar jornadas de socialización.</t>
  </si>
  <si>
    <t>Un (1) Manual de convivencia laboral publicado en la intranet.
Cuatro (4) socializaciones en el año.</t>
  </si>
  <si>
    <t>(Número de actividades ejecutadas en el año / Total de actividades programadas en el año) * 100%</t>
  </si>
  <si>
    <t>Profesional Universitario de Recursos Humanos 
Gestores éticos.</t>
  </si>
  <si>
    <t>Formular, ejecutar y hacer seguimiento al plan de Gestión de la Integridad, de conformidad con lo requerido para la implementación de la política de integridad de la dimensión del talento humano del Modelo Integrado de Planeación y Gestión - MIPG</t>
  </si>
  <si>
    <t>Un (1) documento de "Plan de Gestión de la Integridad"</t>
  </si>
  <si>
    <t>1. Formulación del documento "Plan de Gestión de la Integridad"
2. Publicación del documento.
3. Ejecución y seguimiento de las actividades definidas en el Plan de Gestión de la Integridad.</t>
  </si>
  <si>
    <t>(Número de acciones realizadas / número de acciones programadas) * 100%</t>
  </si>
  <si>
    <t>Profesional Universitario de Recursos Humanos.</t>
  </si>
  <si>
    <t>Cierre Hallazgo</t>
  </si>
  <si>
    <t>(Nombre del Auditor)</t>
  </si>
  <si>
    <t/>
  </si>
  <si>
    <t>Procedimiento de pagos
Procedimientos financieros</t>
  </si>
  <si>
    <t xml:space="preserve">AUDITORIA INTERNA SISTEMA INTEGRADO DE GESTIÓN Y CONTROL INTERNO (CCSE-PD-002) Actividades No. 2, 8,9,13 y 14. 
 FORMULACIÓN, SEGUIMIENTO Y EVALUACIÓN DEL PROGRAMA ANUAL DE AUDITORÍAS  (CCSE-PD-004) Actividades No. 2 </t>
  </si>
  <si>
    <t>Informes de seguimiento a plan de adquisiciones</t>
  </si>
  <si>
    <t>* Formatos de cotizaciones
* Ofertas Comerciales</t>
  </si>
  <si>
    <t>* Documentación de política de monetización digital.
* Informes mensuales.</t>
  </si>
  <si>
    <t>Procedimiento actualizado</t>
  </si>
  <si>
    <t>* Manual de Funciones actualizado 
* Acta de asistencia a jornada de capacitación.</t>
  </si>
  <si>
    <t>Procedimientos actualizados y publicados</t>
  </si>
  <si>
    <t>Acta de asistencia a jornada de socialización</t>
  </si>
  <si>
    <t xml:space="preserve">Procedimientos actualizados y publicados. </t>
  </si>
  <si>
    <t>(Cantidad de actividades de las fases)</t>
  </si>
  <si>
    <t>Plan de Integridad</t>
  </si>
  <si>
    <t>Realizar convocatoria de gestores de integridad.</t>
  </si>
  <si>
    <t>Una Convocatoria</t>
  </si>
  <si>
    <t>Realizar acto administrativo de gestores de integridad</t>
  </si>
  <si>
    <t>Un Acto Administrativo</t>
  </si>
  <si>
    <t>Realizar jornadas de trabajo con los gestores de integridad</t>
  </si>
  <si>
    <t>Una jornada de trabajo con los gestores de integridad</t>
  </si>
  <si>
    <t>1.4</t>
  </si>
  <si>
    <t>Capacitar a los gestores de integridad en normativas de interés</t>
  </si>
  <si>
    <t>Una capacitación</t>
  </si>
  <si>
    <t>Revisar las herramientas, instrumentos y/o actividades para realizar el diagnóstico</t>
  </si>
  <si>
    <t>Socializar y divulgar del Código de Integridad</t>
  </si>
  <si>
    <t>Código socializado mediante intranet y boletín institucional</t>
  </si>
  <si>
    <t>Subcomponente / 1. Alistamiento</t>
  </si>
  <si>
    <t>Subcomponente  / 1. Alistamiento</t>
  </si>
  <si>
    <t>Subcomponente / 2. Armonización</t>
  </si>
  <si>
    <t>Subcomponente / 3. Diagnóstico</t>
  </si>
  <si>
    <t>3.4</t>
  </si>
  <si>
    <t>Aplicar herramienta o actividad</t>
  </si>
  <si>
    <t>Resultados de aplicación de la herramienta.</t>
  </si>
  <si>
    <t xml:space="preserve">Analizar los  datos obtenidos </t>
  </si>
  <si>
    <t>Un documento con el análisis de los resultados</t>
  </si>
  <si>
    <t>Definición de prioridades de acuerdo a los resultados</t>
  </si>
  <si>
    <t>Un documento de plan con los resultados y actividades priorizadas.</t>
  </si>
  <si>
    <t>Subcomponente / 4. Implementación</t>
  </si>
  <si>
    <t>Implementar y apropiar la política y Código de integridad a los servidores y contratistas</t>
  </si>
  <si>
    <t>Actividad para divulgar el Plan de Gestión de la Integridad</t>
  </si>
  <si>
    <t>Mecanismos de divulgación del plan.</t>
  </si>
  <si>
    <t>Informar los resultados obtenidos en el año sobre el Plan.</t>
  </si>
  <si>
    <t>Subcomponente / 5. Seguimiento y evaluación</t>
  </si>
  <si>
    <t>Un documento de Informe de resultados de la vigencia</t>
  </si>
  <si>
    <t>Herramienta de diagnóstico suministrada por la Función Pública</t>
  </si>
  <si>
    <r>
      <rPr>
        <b/>
        <sz val="9"/>
        <color theme="1"/>
        <rFont val="Tahoma"/>
        <family val="2"/>
      </rPr>
      <t xml:space="preserve">Avances GTH: </t>
    </r>
    <r>
      <rPr>
        <sz val="9"/>
        <color theme="1"/>
        <rFont val="Tahoma"/>
        <family val="2"/>
      </rPr>
      <t xml:space="preserve">La capacitación está programada en Ley de Transparencia para el 03 de mayo de 2018 de 10:00 a.m. a 12 M, será dictada por la Coordinadora de Transparencia de la Veeduría Distrital.  
</t>
    </r>
    <r>
      <rPr>
        <b/>
        <sz val="9"/>
        <color theme="1"/>
        <rFont val="Tahoma"/>
        <family val="2"/>
      </rPr>
      <t xml:space="preserve">Análisis OCI: </t>
    </r>
    <r>
      <rPr>
        <sz val="9"/>
        <color theme="1"/>
        <rFont val="Tahoma"/>
        <family val="2"/>
      </rPr>
      <t>Se cuenta con el correo de confirmación de la jornada de capacitación en Ley de Transparencia a dictar el día 3 de mayo de 2018 y la confirmación de la misma del día 06 de abril de 2018, por lo que al corte del presente seguimiento se califica la acción con el 50% de avance y se registra con alerta</t>
    </r>
    <r>
      <rPr>
        <b/>
        <sz val="9"/>
        <color theme="1"/>
        <rFont val="Tahoma"/>
        <family val="2"/>
      </rPr>
      <t xml:space="preserve"> "En Proceso". 
</t>
    </r>
    <r>
      <rPr>
        <sz val="9"/>
        <color theme="1"/>
        <rFont val="Tahoma"/>
        <family val="2"/>
      </rPr>
      <t>Se almacenan las evidencias en la ruta: "\2018\PAAC\ABRIL2018\PAAC\I_SEGUIMIENTO_2018\Evidencia\3.2. Talento Humano".</t>
    </r>
  </si>
  <si>
    <r>
      <rPr>
        <b/>
        <sz val="9"/>
        <color theme="1"/>
        <rFont val="Tahoma"/>
        <family val="2"/>
      </rPr>
      <t xml:space="preserve">Avances GTH: </t>
    </r>
    <r>
      <rPr>
        <sz val="9"/>
        <color theme="1"/>
        <rFont val="Tahoma"/>
        <family val="2"/>
      </rPr>
      <t xml:space="preserve">Se inscribió inicialmente a Lida Paola Ramírez responsable del Servicio al Ciudadano al curso de atención y servicio al Cliente realizado por el DASCD, el cual inicia el 07 de mayo de 2018. 
</t>
    </r>
    <r>
      <rPr>
        <b/>
        <sz val="9"/>
        <color theme="1"/>
        <rFont val="Tahoma"/>
        <family val="2"/>
      </rPr>
      <t xml:space="preserve">
Análisis OCI:</t>
    </r>
    <r>
      <rPr>
        <sz val="9"/>
        <color theme="1"/>
        <rFont val="Tahoma"/>
        <family val="2"/>
      </rPr>
      <t xml:space="preserve"> Se cuenta con el correo electrónico con fecha del 24 de abril de 2018 como evidencia de la inscripción al curso MOOC - Atención y Servicio al Cliente (Segunda Cohorte) del  Departamento Administrativo Servicio Civil Distrital (DASCD) con una duración de 40 horas para la funcionaria de Atención al Ciudadano, por lo que se puede considerar que la primer gestión mencionada en las fases de cumplimiento de la actividad se encuentran dentro de los tiempos plasmados en PAAC, para el corte del presente seguimiento se califica la acción con el 50% de avance y se registra con alerta </t>
    </r>
    <r>
      <rPr>
        <b/>
        <sz val="9"/>
        <color theme="1"/>
        <rFont val="Tahoma"/>
        <family val="2"/>
      </rPr>
      <t>"En Proceso"</t>
    </r>
    <r>
      <rPr>
        <sz val="9"/>
        <color theme="1"/>
        <rFont val="Tahoma"/>
        <family val="2"/>
      </rPr>
      <t>. 
La evidencia remitida se almacena en la ruta: "\2018\PAAC\ABRIL2018\PAAC\I_SEGUIMIENTO_2018\Evidencia\3.2. Talento Humano"</t>
    </r>
  </si>
  <si>
    <r>
      <rPr>
        <b/>
        <sz val="9"/>
        <color theme="1"/>
        <rFont val="Tahoma"/>
        <family val="2"/>
      </rPr>
      <t xml:space="preserve">Avance GTH: </t>
    </r>
    <r>
      <rPr>
        <sz val="9"/>
        <color theme="1"/>
        <rFont val="Tahoma"/>
        <family val="2"/>
      </rPr>
      <t xml:space="preserve">Actualmente el área de Recursos Humanos se encuentra en la actualización de los perfiles del Manual de funciones. 
* Se solicita eliminar la acción 2 - 2.1 y 2.2 "Tema selección de personal" debido a que esta es una acción única que debe realizar el área de Recursos Humanos. 
</t>
    </r>
    <r>
      <rPr>
        <b/>
        <sz val="9"/>
        <color theme="1"/>
        <rFont val="Tahoma"/>
        <family val="2"/>
      </rPr>
      <t xml:space="preserve">
Análisis OCI: </t>
    </r>
    <r>
      <rPr>
        <sz val="9"/>
        <color theme="1"/>
        <rFont val="Tahoma"/>
        <family val="2"/>
      </rPr>
      <t xml:space="preserve">Dado que una de las metas planteadas se describen como </t>
    </r>
    <r>
      <rPr>
        <b/>
        <sz val="9"/>
        <color theme="1"/>
        <rFont val="Tahoma"/>
        <family val="2"/>
      </rPr>
      <t>"Manual de funciones actualizado"</t>
    </r>
    <r>
      <rPr>
        <sz val="9"/>
        <color theme="1"/>
        <rFont val="Tahoma"/>
        <family val="2"/>
      </rPr>
      <t xml:space="preserve"> y a la fecha solo se cuenta con los correos de solicitud de revisión de perfiles, no se da la calificación de cumplimiento o avance sobre las mismas por incumplimiento de esta.  
Desde el área de servicios administrativos (Compilador de las evidencias) se asegura que la actualización está en proceso y que para el próximo seguimiento a efectuar ya deberá estar listo para darle cumplimiento a la actividad. Así mismo aseguran que para las actividades 2., 2.1., y 2.2. propuestas se remitirá al área de Planeación la eliminación de estas del PAAC ya que el área de recursos humanos al ser el único responsable de llevar a cabo los procesos de selección de personal no puede llevar a cabo una capacitación a otras dependencias en el tema, sin embargo, a la fecha no se ha efectuado el trámite correspondiente, para el corte del presente seguimiento se califica la acción con el 0% de avance y se registra con alerta</t>
    </r>
    <r>
      <rPr>
        <b/>
        <sz val="9"/>
        <color theme="1"/>
        <rFont val="Tahoma"/>
        <family val="2"/>
      </rPr>
      <t xml:space="preserve"> "Incumplida"</t>
    </r>
    <r>
      <rPr>
        <sz val="9"/>
        <color theme="1"/>
        <rFont val="Tahoma"/>
        <family val="2"/>
      </rPr>
      <t>. 
Las evidencias remitidas se almacenan en la ruta: "\2018\PAAC\ABRIL2018\PAAC\I_SEGUIMIENTO_2018\Evidencia\3.2. Talento Humano"</t>
    </r>
  </si>
  <si>
    <r>
      <rPr>
        <b/>
        <sz val="9"/>
        <color theme="1"/>
        <rFont val="Tahoma"/>
        <family val="2"/>
      </rPr>
      <t xml:space="preserve">Avance OCI: </t>
    </r>
    <r>
      <rPr>
        <sz val="9"/>
        <color theme="1"/>
        <rFont val="Tahoma"/>
        <family val="2"/>
      </rPr>
      <t xml:space="preserve">Se lleva a cabo una reunión el día 05 de Abril de 2018 en la que se socializaron los avances del Plan Anual de Auditorías, así como la respectiva asignación de responsables de actualización de los procedimientos AUDITORIA INTERNA SISTEMA INTEGRADO DE GESTIÓN Y CONTROL INTERNO (CCSE-PD-002), FORMULACIÓN, SEGUIMIENTO Y EVALUACIÓN DEL PROGRAMA ANUAL DE AUDITORÍAS  (CCSE-PD-004). Así mismo se dieron a conocer los avances en materia de actualización del Procedimiento de Formulación y Seguimiento de las ACPM y sus Formatos: </t>
    </r>
    <r>
      <rPr>
        <b/>
        <i/>
        <sz val="9"/>
        <color theme="1"/>
        <rFont val="Tahoma"/>
        <family val="2"/>
      </rPr>
      <t>Procedimientos:</t>
    </r>
    <r>
      <rPr>
        <sz val="9"/>
        <color theme="1"/>
        <rFont val="Tahoma"/>
        <family val="2"/>
      </rPr>
      <t xml:space="preserve"> SEGUIMIENTO, EVALUACIÓN Y CIERRE DE ACCIONES CORRECTIVAS, PREVENTIVAS Y DE MEJORAMIENTO y FORMULACIÓN DE ACCIONES CORRECTIVAS, PREVENTIVAS Y DE MEJORAMIENTO.
</t>
    </r>
    <r>
      <rPr>
        <b/>
        <i/>
        <sz val="9"/>
        <color theme="1"/>
        <rFont val="Tahoma"/>
        <family val="2"/>
      </rPr>
      <t>Formatos:</t>
    </r>
    <r>
      <rPr>
        <sz val="9"/>
        <color theme="1"/>
        <rFont val="Tahoma"/>
        <family val="2"/>
      </rPr>
      <t xml:space="preserve"> CCSE-FT-001 ADMINISTRACIÓN DE ACCIONES CORRECTIVAS, PREVENTIVAS Y DE MEJORAMIENTO y CCSE-FT-019 -  PLAN DE MEJORAMIENTO.
</t>
    </r>
    <r>
      <rPr>
        <b/>
        <sz val="9"/>
        <color theme="1"/>
        <rFont val="Tahoma"/>
        <family val="2"/>
      </rPr>
      <t xml:space="preserve">Análisis OCI: </t>
    </r>
    <r>
      <rPr>
        <sz val="9"/>
        <color theme="1"/>
        <rFont val="Tahoma"/>
        <family val="2"/>
      </rPr>
      <t xml:space="preserve">Se evidencia la cadena de correos de revisión y publicación en coordinación con el área de Planeación. Estos últimos procedimientos y Formatos fueron socializados en el boletín No. 20 con fecha 25 de abril de 2018 (Comunicaciones Internas) de los cuales se almacena la evidencia en la ruta: "\2018\PAAC\ABRIL 2018\PAAC\I_SEGUIMIENTO_2018\Evidencia\Control Interno". Se presentan avances de cumplimiento en función del primer bimestre, sin embargo, dada la cantidad de actividades programadas se califica al corte del presente seguimiento la acción con el 20% de avance y se registra con alerta </t>
    </r>
    <r>
      <rPr>
        <b/>
        <sz val="9"/>
        <color theme="1"/>
        <rFont val="Tahoma"/>
        <family val="2"/>
      </rPr>
      <t>"Incumplida"</t>
    </r>
    <r>
      <rPr>
        <sz val="9"/>
        <color theme="1"/>
        <rFont val="Tahoma"/>
        <family val="2"/>
      </rPr>
      <t xml:space="preserve">. </t>
    </r>
  </si>
  <si>
    <r>
      <rPr>
        <b/>
        <sz val="9"/>
        <color theme="1"/>
        <rFont val="Tahoma"/>
        <family val="2"/>
      </rPr>
      <t xml:space="preserve">Avance Comercialización: </t>
    </r>
    <r>
      <rPr>
        <sz val="9"/>
        <color theme="1"/>
        <rFont val="Tahoma"/>
        <family val="2"/>
      </rPr>
      <t xml:space="preserve">Para dar cumplimiento con lo definido en el artículo 2 de la resolución 106 de 2017, se sigue con el conducto regular dispuesto para la aprobación de los descuentos así:
1. Si la oferta comercial y/o cotización tiene hasta el 50% de descuento será autorizada por el Director Operativo.
2. Si la oferta comercial y/o cotización tiene más del 50% de descuento será autorizado por el Gerente General. 
</t>
    </r>
    <r>
      <rPr>
        <b/>
        <sz val="9"/>
        <color theme="1"/>
        <rFont val="Tahoma"/>
        <family val="2"/>
      </rPr>
      <t xml:space="preserve">Análisis OCI: </t>
    </r>
    <r>
      <rPr>
        <sz val="9"/>
        <color theme="1"/>
        <rFont val="Tahoma"/>
        <family val="2"/>
      </rPr>
      <t xml:space="preserve">Se verifica la evidencia remitida por el área de comercialización dentro de lo que se evidencia que el conducto regular se cumple a cabalidad y que el Director Operativo aprobó los descuentos requeridos de la siguiente manera:
* Cotización No. 010 Acomedios - Descuento del </t>
    </r>
    <r>
      <rPr>
        <b/>
        <sz val="9"/>
        <color theme="1"/>
        <rFont val="Tahoma"/>
        <family val="2"/>
      </rPr>
      <t>15%</t>
    </r>
    <r>
      <rPr>
        <sz val="9"/>
        <color theme="1"/>
        <rFont val="Tahoma"/>
        <family val="2"/>
      </rPr>
      <t xml:space="preserve">
* Cotización No. 018 Emisión Concejo Plenaria - Descuento del </t>
    </r>
    <r>
      <rPr>
        <b/>
        <sz val="9"/>
        <color theme="1"/>
        <rFont val="Tahoma"/>
        <family val="2"/>
      </rPr>
      <t>40%</t>
    </r>
    <r>
      <rPr>
        <sz val="9"/>
        <color theme="1"/>
        <rFont val="Tahoma"/>
        <family val="2"/>
      </rPr>
      <t xml:space="preserve">
* Oferta comercial No. 001 Logros Publicitarios - Descuento del</t>
    </r>
    <r>
      <rPr>
        <b/>
        <sz val="9"/>
        <color theme="1"/>
        <rFont val="Tahoma"/>
        <family val="2"/>
      </rPr>
      <t xml:space="preserve"> 15%</t>
    </r>
    <r>
      <rPr>
        <sz val="9"/>
        <color theme="1"/>
        <rFont val="Tahoma"/>
        <family val="2"/>
      </rPr>
      <t xml:space="preserve">
* Oferta comercial No. 003 Big Media - Descuento del </t>
    </r>
    <r>
      <rPr>
        <b/>
        <sz val="9"/>
        <color theme="1"/>
        <rFont val="Tahoma"/>
        <family val="2"/>
      </rPr>
      <t>15%</t>
    </r>
    <r>
      <rPr>
        <sz val="9"/>
        <color theme="1"/>
        <rFont val="Tahoma"/>
        <family val="2"/>
      </rPr>
      <t xml:space="preserve">
* Correo aprobación Cliente Grupo de Energía - Descuento del </t>
    </r>
    <r>
      <rPr>
        <b/>
        <sz val="9"/>
        <color theme="1"/>
        <rFont val="Tahoma"/>
        <family val="2"/>
      </rPr>
      <t>45%</t>
    </r>
    <r>
      <rPr>
        <sz val="9"/>
        <color theme="1"/>
        <rFont val="Tahoma"/>
        <family val="2"/>
      </rPr>
      <t xml:space="preserve">
* Correo aprobación Cliente Trans Atlantics - Descuento del </t>
    </r>
    <r>
      <rPr>
        <b/>
        <sz val="9"/>
        <color theme="1"/>
        <rFont val="Tahoma"/>
        <family val="2"/>
      </rPr>
      <t>50%</t>
    </r>
    <r>
      <rPr>
        <sz val="9"/>
        <color theme="1"/>
        <rFont val="Tahoma"/>
        <family val="2"/>
      </rPr>
      <t xml:space="preserve">
Referente a los descuentos otorgados por el Gerente General se tiene que: 
* Correo aprobación pauta fin de semana - Descuento del </t>
    </r>
    <r>
      <rPr>
        <b/>
        <sz val="9"/>
        <color theme="1"/>
        <rFont val="Tahoma"/>
        <family val="2"/>
      </rPr>
      <t>80%</t>
    </r>
    <r>
      <rPr>
        <sz val="9"/>
        <color theme="1"/>
        <rFont val="Tahoma"/>
        <family val="2"/>
      </rPr>
      <t xml:space="preserve"> para la agencia Oia, </t>
    </r>
    <r>
      <rPr>
        <b/>
        <sz val="9"/>
        <color theme="1"/>
        <rFont val="Tahoma"/>
        <family val="2"/>
      </rPr>
      <t>70%</t>
    </r>
    <r>
      <rPr>
        <sz val="9"/>
        <color theme="1"/>
        <rFont val="Tahoma"/>
        <family val="2"/>
      </rPr>
      <t xml:space="preserve"> para Glasir y Mundo Marketing y el 61</t>
    </r>
    <r>
      <rPr>
        <b/>
        <sz val="9"/>
        <color theme="1"/>
        <rFont val="Tahoma"/>
        <family val="2"/>
      </rPr>
      <t>%</t>
    </r>
    <r>
      <rPr>
        <sz val="9"/>
        <color theme="1"/>
        <rFont val="Tahoma"/>
        <family val="2"/>
      </rPr>
      <t xml:space="preserve"> para Cliente Kirya.  
Por lo tanto, se califica al corte del presente seguimiento la acción con el  100% de cumplimiento con señal de alerta </t>
    </r>
    <r>
      <rPr>
        <b/>
        <sz val="9"/>
        <color theme="1"/>
        <rFont val="Tahoma"/>
        <family val="2"/>
      </rPr>
      <t>"Cumplida".</t>
    </r>
  </si>
  <si>
    <t xml:space="preserve">Marcela Morales </t>
  </si>
  <si>
    <t>1. Pantallazos de la información que actualmente registra la pagina de Canal Capital, relacionado con la Sección 8  (Contratación).</t>
  </si>
  <si>
    <t xml:space="preserve">1. Correo electrónico "Revisión Manual de Contratación lun 11 de dic de 2017", mediante el cual se citó a la revisión del manual de contratación. </t>
  </si>
  <si>
    <t xml:space="preserve">1. Acta de reunión del 17 de abril de 2018 con el tema "Plan Anticorrupción y Atención al Ciudadano - Lineamientos transparencia".  </t>
  </si>
  <si>
    <t xml:space="preserve">1. Correos mediante los cuales se citó a la capacitación y la presentación realizada para cumplir dicha actividad. </t>
  </si>
  <si>
    <t>1. Correo de solicitud de divulgación de la política de administración de riesgos (27 de abril).
2. Pieza publicada en la intranet.</t>
  </si>
  <si>
    <t>1. Acta de reunión 06 de abril - Preparación de la capacitación
2. Acta de reunión 18 de abril - Preparación de la capacitación
3. Listado de asistencia 25 de abril - Capacitación con las áreas misionales.
4. Presentación realizada.</t>
  </si>
  <si>
    <t>1. Actas de reunión PAAC (Atención al ciudadano, Planeación, Subdirección Financiera, Prensa y comunicaciones, Control Interno y Recursos Humanos)  y matriz de riesgos de Corrupción.
2.  Matriz de Riesgos de Corrupción Publicada.</t>
  </si>
  <si>
    <t>1. Versión Preliminar PAAC y matriz de riesgos de Corrupción.
2. Correo de divulgación de los documentos publicados en versión preliminar.</t>
  </si>
  <si>
    <t>1. Acta de reunión - Revisión Trámites SUIT.</t>
  </si>
  <si>
    <t>1. Plan Anual de Adquisiciones a marzo de 2018.</t>
  </si>
  <si>
    <t>Para este corte el proceso no presento avances sobre la acción formulada.</t>
  </si>
  <si>
    <t xml:space="preserve">1. Correo de solicitud publicación mensaje servicio a la ciudadnía del 13 de abril de 2018 a cumincaciones internas.
2. Correo de comunicaciones internas donde publica mensaje a la ciudadnía del 18  de abril de 2018 a atención al ciudadano.
3. Boletin Canal Capital No. 20 del 25 de abril de 2018 en el que se publica segundo mensaje de servicio a la ciudadanía. </t>
  </si>
  <si>
    <r>
      <rPr>
        <b/>
        <sz val="9"/>
        <color theme="1"/>
        <rFont val="Tahoma"/>
        <family val="2"/>
      </rPr>
      <t>Análisis A.C.:</t>
    </r>
    <r>
      <rPr>
        <sz val="9"/>
        <color theme="1"/>
        <rFont val="Tahoma"/>
        <family val="2"/>
      </rPr>
      <t xml:space="preserve"> Se han realizado dos (2) publicación de mensajes sobre servicio a la ciudadanía y cultura del servicio.
</t>
    </r>
    <r>
      <rPr>
        <b/>
        <sz val="9"/>
        <color theme="1"/>
        <rFont val="Tahoma"/>
        <family val="2"/>
      </rPr>
      <t>Análisis OCI:</t>
    </r>
    <r>
      <rPr>
        <sz val="9"/>
        <color theme="1"/>
        <rFont val="Tahoma"/>
        <family val="2"/>
      </rPr>
      <t xml:space="preserve"> Se observo que mediante correos de fecha 18 de abril y 25 de abril de 2018 respectivamente,  la oficina de comunicaciones del Canal Capital publica dos mensajes de servicio a la ciudadanía  y/o cultura del servicio.  RUTA: "Y:\2018\PAAC\ABRIL 2018\PAAC\I_SEGUIMIENTO_2018\Evidencia\Atención al Ciudadano\3.1"</t>
    </r>
  </si>
  <si>
    <t>1. correo 30 abril 2018 actualización y publicación procedimiento AAUT-PD-001.
2. Procedimiento AAUT-PD-001, Versión 8, ATENCIÓN Y RESPUESTA A REQUERIMIENTOS DE LA CIUDADANIA, actualizado a 30 de abril de 2018,</t>
  </si>
  <si>
    <r>
      <t xml:space="preserve">Análisis A.C.: </t>
    </r>
    <r>
      <rPr>
        <sz val="9"/>
        <color theme="1"/>
        <rFont val="Tahoma"/>
        <family val="2"/>
      </rPr>
      <t>Se realizo la actualización del procedimiento.</t>
    </r>
    <r>
      <rPr>
        <b/>
        <sz val="9"/>
        <color theme="1"/>
        <rFont val="Tahoma"/>
        <family val="2"/>
      </rPr>
      <t xml:space="preserve">
Análisis OCI:  </t>
    </r>
    <r>
      <rPr>
        <sz val="9"/>
        <color theme="1"/>
        <rFont val="Tahoma"/>
        <family val="2"/>
      </rPr>
      <t>Se observa mediante correo del 23 de abril de 2018 dirigido a planeación que la funcionaria de atención al ciudadano solicita "De manera atenta adjunto y de acuerdo a la reunión del día de hoy, envío el procedimiento Atención y respuesta a requerimientos de la ciudadanía, código: AAUT-PD-001 actualizado. para publicación, y esta se lleva a cabo el 30 de abril como lo evidencia correo de planeación a atención al ciudadano.  RUTA: "Y:\2018\PAAC\ABRIL 2018\PAAC\I_SEGUIMIENTO_2018\Evidencia\Atención al Ciudadano\4.1"</t>
    </r>
    <r>
      <rPr>
        <b/>
        <sz val="9"/>
        <color theme="1"/>
        <rFont val="Tahoma"/>
        <family val="2"/>
      </rPr>
      <t xml:space="preserve">
</t>
    </r>
  </si>
  <si>
    <t>1. correo 9 de marzo 2018 actualización y publicación Manual de servicio a la ciudadnía AAUT-MN-001.
2. Manual de servicio a la ciudadanía actualizado AAUT-MN-001, Versión 4, actualizado el 14 de marzo de 2018.</t>
  </si>
  <si>
    <r>
      <rPr>
        <b/>
        <sz val="9"/>
        <color theme="1"/>
        <rFont val="Tahoma"/>
        <family val="2"/>
      </rPr>
      <t>Análisis A.C.:</t>
    </r>
    <r>
      <rPr>
        <sz val="9"/>
        <color theme="1"/>
        <rFont val="Tahoma"/>
        <family val="2"/>
      </rPr>
      <t xml:space="preserve"> Se realizo la actualización del procedimiento.
</t>
    </r>
    <r>
      <rPr>
        <b/>
        <sz val="9"/>
        <color theme="1"/>
        <rFont val="Tahoma"/>
        <family val="2"/>
      </rPr>
      <t xml:space="preserve">Análisis OCI: </t>
    </r>
    <r>
      <rPr>
        <sz val="9"/>
        <color theme="1"/>
        <rFont val="Tahoma"/>
        <family val="2"/>
      </rPr>
      <t>Se observa mediante correo del 9 de marzo de 2018 dirigido a planeación que la funcionaria de atención al ciudadano solicita "De manera atenta pido su colaboración con la revisión y ajustes necesarios del Manual de Servicio a la Ciudadanía y posteriormente realizar la actualización en intranet". el cual incluye la verificación y actualización del protocolo de servicio a la ciudadanía. Publicación llevada a cabo el 14 de marzo como lo evidencia correo de planeación a atención al ciudadano. RUTA: "Y:\2018\PAAC\ABRIL 2018\PAAC\I_SEGUIMIENTO_2018\Evidencia\Atención al Ciudadano\4.2"</t>
    </r>
  </si>
  <si>
    <t>1. Correo del 25 de abril de 2018 donde se solicita la publicación de la carta de trato digno.
2. Pantallazo pagina web donde se evidencia publicación carta de trato digno.
3. Pdf del docuemnto carta trato digno publicada.</t>
  </si>
  <si>
    <r>
      <t xml:space="preserve">Análisis A.C.: </t>
    </r>
    <r>
      <rPr>
        <sz val="9"/>
        <color theme="1"/>
        <rFont val="Tahoma"/>
        <family val="2"/>
      </rPr>
      <t xml:space="preserve">Se realizo la actualización de la carta de trato digno, además se publico en comunicaciones internas y se socializo en la pagina web.
</t>
    </r>
    <r>
      <rPr>
        <b/>
        <sz val="9"/>
        <color theme="1"/>
        <rFont val="Tahoma"/>
        <family val="2"/>
      </rPr>
      <t xml:space="preserve">Análisis OCI: </t>
    </r>
    <r>
      <rPr>
        <sz val="9"/>
        <color theme="1"/>
        <rFont val="Tahoma"/>
        <family val="2"/>
      </rPr>
      <t>se evidenció que mediante correo del 25 de abril de 2018 la funcionaria de atención al ciudadano solicita la publicación de la carta de trato digno la cual fue revisada y actualizada. RUTA: "Y:\2018\PAAC\ABRIL 2018\PAAC\I_SEGUIMIENTO_2018\Evidencia\Atención al Ciudadano\4.3"</t>
    </r>
  </si>
  <si>
    <t>1. Pantallazo pagina web donde se publican informes mensuales de PQRS.</t>
  </si>
  <si>
    <r>
      <t xml:space="preserve">Análisis A.C.: </t>
    </r>
    <r>
      <rPr>
        <sz val="9"/>
        <color theme="1"/>
        <rFont val="Tahoma"/>
        <family val="2"/>
      </rPr>
      <t>Se realizan informes mensuales de PQRS</t>
    </r>
    <r>
      <rPr>
        <b/>
        <sz val="9"/>
        <color theme="1"/>
        <rFont val="Tahoma"/>
        <family val="2"/>
      </rPr>
      <t xml:space="preserve">.
Análisis OCI:  </t>
    </r>
    <r>
      <rPr>
        <sz val="9"/>
        <color theme="1"/>
        <rFont val="Tahoma"/>
        <family val="2"/>
      </rPr>
      <t>Al verificar la pagina web se observo que para la fecha de corte del presente seguimiento, solo se encuentran publicados los informes de los meses de enero y febrero, (en la acción se formulan 11 informes iniciando en febrero por lo cual al corte de este seguimiento deberían estar publicados los informes de febrero y marzo).  ver pantallazo de soporte. RUTA: "Y:\2018\PAAC\ABRIL 2018\PAAC\I_SEGUIMIENTO_2018\Evidencia\Atención al Ciudadano\5.1"</t>
    </r>
  </si>
  <si>
    <t>1. Acta de reunión No. 1 del 6 de abril de 2018 (digital).</t>
  </si>
  <si>
    <r>
      <t xml:space="preserve">
</t>
    </r>
    <r>
      <rPr>
        <b/>
        <sz val="9"/>
        <color theme="1"/>
        <rFont val="Tahoma"/>
        <family val="2"/>
      </rPr>
      <t>Análisis S. F.:</t>
    </r>
    <r>
      <rPr>
        <sz val="9"/>
        <color theme="1"/>
        <rFont val="Tahoma"/>
        <family val="2"/>
      </rPr>
      <t xml:space="preserve">
Se realizó reunión en el mes de abril para evaluar la necesidad de actualizar el Procedimiento de Estados Financieros, lo cual se detalla en el acta de reunión.
</t>
    </r>
    <r>
      <rPr>
        <b/>
        <sz val="9"/>
        <color theme="1"/>
        <rFont val="Tahoma"/>
        <family val="2"/>
      </rPr>
      <t>Análisis OCI:</t>
    </r>
    <r>
      <rPr>
        <sz val="9"/>
        <color theme="1"/>
        <rFont val="Tahoma"/>
        <family val="2"/>
      </rPr>
      <t xml:space="preserve">
Al verificar el acta reunión del día 6 de abril se observa  que el líder de proceso reviso junto con el grupo los procedimientos y la política financiera determinando que se deben realizar actualizaciones en los normogramas, los glosarios y tempos de presentación de la información todo ello en cumplimiento de la Res. 414 de 2014 y la Resolución 193 de 2016. Adicionalmente evaluar con planeación la posibilidad de suprimir una columna del anexo 1 del procedimiento de Estados Financieros, no obstante no se define fecha para la realización de estas actividades. "Y:\2018\PAAC\ABRIL 2018\PAAC\I_SEGUIMIENTO_2018\Evidencia\Subdirección Financiera\6"</t>
    </r>
  </si>
  <si>
    <t>1. Archivo excel  formato AGRI-SA-PD-008 - Salida de Elementos.</t>
  </si>
  <si>
    <r>
      <t xml:space="preserve">Análisis GTH: </t>
    </r>
    <r>
      <rPr>
        <sz val="9"/>
        <color theme="1"/>
        <rFont val="Tahoma"/>
        <family val="2"/>
      </rPr>
      <t xml:space="preserve">La formulación del Plan de Gestión Integral se realizó por parte del área de Recursos Humanos y se envío vía correo electrónico al área de Planeación, quien es el responsable de la publicación. La ejecución se realizará durante todo el año 2018, como está estipulado en el Plan. 
</t>
    </r>
    <r>
      <rPr>
        <b/>
        <sz val="9"/>
        <color theme="1"/>
        <rFont val="Tahoma"/>
        <family val="2"/>
      </rPr>
      <t xml:space="preserve">Análisis OCI: </t>
    </r>
    <r>
      <rPr>
        <sz val="9"/>
        <color theme="1"/>
        <rFont val="Tahoma"/>
        <family val="2"/>
      </rPr>
      <t xml:space="preserve">Se evidencia el correo electrónico de Plan de Gestión de la Integridad con fecha del 26 de abril de 2018, se verifica su publicación en la página web del Canal en botón de Transparencia y se ubica en el Item 6. Planeación, elemento 6.1. Políticas, lineamientos y manuales con el título "PAAC 2018 - Versión 2". La evidencia remitida y verificada se consolida en la ruta: "\EVIDENCIAS  PAAC2018 Mayo32018\Talento Humano", dado que a la fecha de corte no se han efectuado los seguimientos propuestos, la alerta de cumplimiento de la acción se califica </t>
    </r>
    <r>
      <rPr>
        <b/>
        <sz val="9"/>
        <color theme="1"/>
        <rFont val="Tahoma"/>
        <family val="2"/>
      </rPr>
      <t xml:space="preserve">"En Proceso". </t>
    </r>
  </si>
  <si>
    <r>
      <t xml:space="preserve">Análisis OCI: </t>
    </r>
    <r>
      <rPr>
        <sz val="9"/>
        <color theme="1"/>
        <rFont val="Tahoma"/>
        <family val="2"/>
      </rPr>
      <t>Se consultó la página web del Canal evidenciando que el Plan Anticorrupción y de Atención Al ciudadano - PAAC se encuentra publicado en su versión 1 y 2. La acción queda en proceso con la finalidad de verificar las actualizaciones que se realicen durante de la vigencia.</t>
    </r>
  </si>
  <si>
    <t xml:space="preserve">1. Para este corte no se puede registrar avance dado que la rendición de cuentas se ejecuta (1) vez al año, en el mes de Diciembre. </t>
  </si>
  <si>
    <t>1. Correo Electrónico de solicitud de la jornada de capacitación con fecha del 3 de abril de 2018.
2. Correo electrónico con fecha del 6 de abril de 2018 de la Veeduría Distrital con confirmación de ejecución de la jornada de capacitación en ley de transparencia en el Canal el día 3 de mayo de 2018.</t>
  </si>
  <si>
    <t xml:space="preserve">1. Correo electrónico de registro en el Departamento Administrativo Servicio Civil Distrital (DASCD) de la funcionaria Lida Paola Suárez al curso MOOC - Atención y Servicio al Cliente (Segunda Cohorte). </t>
  </si>
  <si>
    <t xml:space="preserve">1. Correo de publicación del Manual con fecha del 16 de marzo de 2018. </t>
  </si>
  <si>
    <t xml:space="preserve">1. Correo envío del Plan con fecha del 26 de abril de 2018. </t>
  </si>
  <si>
    <t>1. Cotización No. 010 Acomedios
2. Cotización No. 018 Emisión Concejo Plenaria
3. Oferta comercial No. 001 Logros Publicitarios
4. Oferta comercial No. 003 Big Media
5. Correo aprobación pauta fin de semana
6. Correo aprobación Cliente Grupo de Energía
7. Correo aprobación Cliente Trans Atlantics
8. Acta de reunión 04 de Mayo de 2017
9. Resolución No. 106 de 2017</t>
  </si>
  <si>
    <t xml:space="preserve">1. Informe semanal monetización enero a marzo de 2018
2. Presentación PPT del 5 al 20 de abril de 2018
3. Recibo de ingreso de los meses marzo y abril Google Adsense. </t>
  </si>
  <si>
    <t xml:space="preserve">1. Cadena de correos electrónicos de solicitud de revisión de las funciones de los perfiles del profesional de Producción y área administrativa con fechas que dan cuenta del inicio el día 28 de febrero de 2018 hasta el 18 de abril de 2018.   </t>
  </si>
  <si>
    <t>1. Acta de reunión No. 028 (05/04/2018) - Reunión de avance oficina de Control Interno correspondiente al mes de abril.
2. Boletín No. 20 - Socialización de Actualización y creación de Procedimientos y Formatos de ACPM aplicados al proceso.
3. Correos (05 al 24 de abril de 2018) - Revisión, corrección y publicación de Procedimientos y Formatos aplicados al proceso).</t>
  </si>
  <si>
    <t>1. Solicitud publicación de documentos en página web.
2. Correo de divulgación de los documentos publicados.
3.  Documento PAAC-2018 - Versión 2
4. Boletín interno de socialización del PAAC en su segunda versión.</t>
  </si>
  <si>
    <r>
      <rPr>
        <b/>
        <sz val="9"/>
        <color theme="1"/>
        <rFont val="Tahoma"/>
        <family val="2"/>
      </rPr>
      <t>Análisis Planeación:</t>
    </r>
    <r>
      <rPr>
        <sz val="9"/>
        <color theme="1"/>
        <rFont val="Tahoma"/>
        <family val="2"/>
      </rPr>
      <t xml:space="preserve"> Se hizo en conjunto con la oficina de control interno la preparación de una capacitación a las áreas misionales sobre gestión de sus riesgos. (ver acta 06 y 18 de abril).
La misma se efectuó el día 25 de abril, con participación de las áreas misionales de la entidad. (ver listado de asistencia y presentación).
</t>
    </r>
    <r>
      <rPr>
        <b/>
        <sz val="9"/>
        <color theme="1"/>
        <rFont val="Tahoma"/>
        <family val="2"/>
      </rPr>
      <t xml:space="preserve">Análisis OCI: </t>
    </r>
    <r>
      <rPr>
        <sz val="9"/>
        <color theme="1"/>
        <rFont val="Tahoma"/>
        <family val="2"/>
      </rPr>
      <t>De conformidad con los soportes remitidos por el área se evidenció que para el mes de abril se realizó una capacitación, sin embargo, se realizarán más capacitaciones durante el año.</t>
    </r>
  </si>
  <si>
    <r>
      <rPr>
        <b/>
        <sz val="9"/>
        <color theme="1"/>
        <rFont val="Tahoma"/>
        <family val="2"/>
      </rPr>
      <t xml:space="preserve">Análisis Planeación: </t>
    </r>
    <r>
      <rPr>
        <sz val="9"/>
        <color theme="1"/>
        <rFont val="Tahoma"/>
        <family val="2"/>
      </rPr>
      <t xml:space="preserve">Durante el mes de enero se realizaron mesas con los diferentes procesos para hacer la formulación del Plan Anticorrupción y de Atención al Ciudadano PAAC y la Matriz de Riesgos de Corrupción.
</t>
    </r>
    <r>
      <rPr>
        <b/>
        <sz val="9"/>
        <color theme="1"/>
        <rFont val="Tahoma"/>
        <family val="2"/>
      </rPr>
      <t xml:space="preserve">Análisis OCI: </t>
    </r>
    <r>
      <rPr>
        <sz val="9"/>
        <color theme="1"/>
        <rFont val="Tahoma"/>
        <family val="2"/>
      </rPr>
      <t xml:space="preserve">Se observaron las actas de reunión con las áreas del Canal, con la finalidad de revisar los riesgos de corrupción y la publicación de la matriz de riesgos de corrupción. </t>
    </r>
  </si>
  <si>
    <r>
      <rPr>
        <b/>
        <sz val="9"/>
        <color theme="1"/>
        <rFont val="Tahoma"/>
        <family val="2"/>
      </rPr>
      <t xml:space="preserve">Análisis Planeación: </t>
    </r>
    <r>
      <rPr>
        <sz val="9"/>
        <color theme="1"/>
        <rFont val="Tahoma"/>
        <family val="2"/>
      </rPr>
      <t xml:space="preserve">El día 23 de enero se solicitó la publicación de la versión preliminar Plan Anticorrupción y de Atención al Ciudadano PAAC y la Matriz de Riesgos de Corrupción.  El mismo día se hizo la publicación en la página web de dichos documentos y su socialización por el boletín interno.
</t>
    </r>
    <r>
      <rPr>
        <b/>
        <sz val="9"/>
        <color theme="1"/>
        <rFont val="Tahoma"/>
        <family val="2"/>
      </rPr>
      <t xml:space="preserve">Análisis OCI: </t>
    </r>
    <r>
      <rPr>
        <sz val="9"/>
        <color theme="1"/>
        <rFont val="Tahoma"/>
        <family val="2"/>
      </rPr>
      <t>Se evidenció el correo de solicitud de pulbicación de los documentos en versión preliminar, así mismo se evidenció la divulgación de la matriz de riesgos de corrupción preliminar remitida a través de correo interno.</t>
    </r>
  </si>
  <si>
    <r>
      <rPr>
        <b/>
        <sz val="9"/>
        <color theme="1"/>
        <rFont val="Tahoma"/>
        <family val="2"/>
      </rPr>
      <t xml:space="preserve">Análisis Planeación: </t>
    </r>
    <r>
      <rPr>
        <sz val="9"/>
        <color theme="1"/>
        <rFont val="Tahoma"/>
        <family val="2"/>
      </rPr>
      <t xml:space="preserve">El día 31 de enero se publicó la versión 1 del PAAC y la Matriz de Riesgos de Corrupción.
 Posteriormente, en boletín número 4 del 06 de febrero se hizo la divulgación de la publicación del mismo en la página web e intranet.
El día lunes 30 de abril se hizo la actualización a la versión 2 del Plan Anticorrupción y de atención al ciudadano PAAC, con la inclusión del componente 7 – Plan de Gestión de la Integridad, en cumplimiento del Decreto Distrital 118 de 2018 “Por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
El día miercoles 02 de mayo se hizo la publicación y socialización en boletín interno de la versión 02 del PAA.
</t>
    </r>
    <r>
      <rPr>
        <b/>
        <sz val="9"/>
        <color theme="1"/>
        <rFont val="Tahoma"/>
        <family val="2"/>
      </rPr>
      <t xml:space="preserve">Análisis OCI: </t>
    </r>
    <r>
      <rPr>
        <sz val="9"/>
        <color theme="1"/>
        <rFont val="Tahoma"/>
        <family val="2"/>
      </rPr>
      <t>Se evidenció la publicación en la página web del Canal de la Matriz de Riesgos de Corrupción y su socialización interna, por medio del boletín número 4 del 06 de febrero de 2018.</t>
    </r>
  </si>
  <si>
    <r>
      <rPr>
        <b/>
        <sz val="9"/>
        <color theme="1"/>
        <rFont val="Tahoma"/>
        <family val="2"/>
      </rPr>
      <t xml:space="preserve">Análisis Planeación: </t>
    </r>
    <r>
      <rPr>
        <sz val="9"/>
        <color theme="1"/>
        <rFont val="Tahoma"/>
        <family val="2"/>
      </rPr>
      <t xml:space="preserve">El documento se encuentra en revisión para su actualización y publicación respectiva en la página web.
</t>
    </r>
    <r>
      <rPr>
        <b/>
        <sz val="9"/>
        <color theme="1"/>
        <rFont val="Tahoma"/>
        <family val="2"/>
      </rPr>
      <t xml:space="preserve">Análisis OCI: </t>
    </r>
    <r>
      <rPr>
        <sz val="9"/>
        <color theme="1"/>
        <rFont val="Tahoma"/>
        <family val="2"/>
      </rPr>
      <t xml:space="preserve">No se presentan soportes de la revisión del documento. </t>
    </r>
  </si>
  <si>
    <r>
      <rPr>
        <b/>
        <sz val="9"/>
        <color theme="1"/>
        <rFont val="Tahoma"/>
        <family val="2"/>
      </rPr>
      <t xml:space="preserve">Análisis Planeación: </t>
    </r>
    <r>
      <rPr>
        <sz val="9"/>
        <color theme="1"/>
        <rFont val="Tahoma"/>
        <family val="2"/>
      </rPr>
      <t xml:space="preserve">En el periodo no se han realizado las jornadas de socialización y divulgación del PAAC y la matriz de riesgos de corrupción.
</t>
    </r>
    <r>
      <rPr>
        <b/>
        <sz val="9"/>
        <color theme="1"/>
        <rFont val="Tahoma"/>
        <family val="2"/>
      </rPr>
      <t xml:space="preserve">
Análisis OCI: </t>
    </r>
    <r>
      <rPr>
        <sz val="9"/>
        <color theme="1"/>
        <rFont val="Tahoma"/>
        <family val="2"/>
      </rPr>
      <t>De conformidad con lo reportado por el área de Planeación no se han realizado las jornadas de socialización del PAAC y la matriz de riesgos de corrupción.</t>
    </r>
  </si>
  <si>
    <r>
      <rPr>
        <b/>
        <sz val="9"/>
        <color theme="1"/>
        <rFont val="Tahoma"/>
        <family val="2"/>
      </rPr>
      <t>Análisis Planeación:</t>
    </r>
    <r>
      <rPr>
        <sz val="9"/>
        <color theme="1"/>
        <rFont val="Tahoma"/>
        <family val="2"/>
      </rPr>
      <t xml:space="preserve"> El procedimiento EPLE-PD-012 PARTICIPACIÓN CIUDADANA se encuentra en revisión, para su posterior actualización.
</t>
    </r>
    <r>
      <rPr>
        <b/>
        <sz val="9"/>
        <color theme="1"/>
        <rFont val="Tahoma"/>
        <family val="2"/>
      </rPr>
      <t xml:space="preserve">Análisis OCI: </t>
    </r>
    <r>
      <rPr>
        <sz val="9"/>
        <color theme="1"/>
        <rFont val="Tahoma"/>
        <family val="2"/>
      </rPr>
      <t>El procedimiento EPLE-PD-012 PARTICIPACIÓN CIUDADANA se encuentra en revisión, no se suministran soportes.</t>
    </r>
  </si>
  <si>
    <r>
      <t xml:space="preserve">Análisis Coordinación Jurídica: </t>
    </r>
    <r>
      <rPr>
        <sz val="9"/>
        <color theme="1"/>
        <rFont val="Tahoma"/>
        <family val="2"/>
      </rPr>
      <t xml:space="preserve">Se realizó reunión para identificar los ajustes que se deben efectuar al manual de contratación.
</t>
    </r>
    <r>
      <rPr>
        <b/>
        <sz val="9"/>
        <color theme="1"/>
        <rFont val="Tahoma"/>
        <family val="2"/>
      </rPr>
      <t xml:space="preserve">
Análisis OCI: </t>
    </r>
    <r>
      <rPr>
        <sz val="9"/>
        <color theme="1"/>
        <rFont val="Tahoma"/>
        <family val="2"/>
      </rPr>
      <t>De conformidad con los soportes suministrados por el área se evidencia: La invitación "Revisión Manual de Contratación" para el lunes 11 de diciembre de 2017, sin embargo, no se observa acta de la reunión, así mismo únicamente se encuentra un correo que sugiere un cambio al Manual. A pesar de lo anterior, para el periodo evaluado de enero a abril  no se observan actividades respecto a la actualización del Manual de Contratación del Canal.</t>
    </r>
  </si>
  <si>
    <r>
      <t>Análisis Coordinación Jurídica</t>
    </r>
    <r>
      <rPr>
        <sz val="9"/>
        <color theme="1"/>
        <rFont val="Tahoma"/>
        <family val="2"/>
      </rPr>
      <t xml:space="preserve">: Se realizó reunión con la Coordinadora Juridica, la profesional del Área Jurídica y la asesora de la Secretaría General, en la cual se determinó que los procesos se estan cumpliendo de acuerdo con lo establecido en el documento, por este motivo no se considera pertinente realizar ningún cambio en los documentos que se publicaron en el segundo semestre de 2017. 
</t>
    </r>
    <r>
      <rPr>
        <b/>
        <sz val="9"/>
        <color theme="1"/>
        <rFont val="Tahoma"/>
        <family val="2"/>
      </rPr>
      <t xml:space="preserve">
Análisis OCI: </t>
    </r>
    <r>
      <rPr>
        <sz val="9"/>
        <color theme="1"/>
        <rFont val="Tahoma"/>
        <family val="2"/>
      </rPr>
      <t>De conformidad con el acta del 17 de abril de 2018 con el tema "Plan Anticorrupción y Atención al Ciudadano - Lineamientos transparencia"  suministrada por el área se evidencia que después del análisis de los procedimientos AGJC-JU-PD-010 PETICIONES y AGJC-JU-PD-011 CONCEPTOS JURÍDICOS O NORMATIVOS se concluye que no es pertinente realizar ningún cambio.</t>
    </r>
  </si>
  <si>
    <r>
      <rPr>
        <b/>
        <sz val="9"/>
        <color theme="1"/>
        <rFont val="Tahoma"/>
        <family val="2"/>
      </rPr>
      <t>Análisis Planeación</t>
    </r>
    <r>
      <rPr>
        <sz val="9"/>
        <color theme="1"/>
        <rFont val="Tahoma"/>
        <family val="2"/>
      </rPr>
      <t xml:space="preserve">: Con relación a la acción de control, el área de planeación proyecta trimestralmente los informes de seguimiento a la ejecución del Plan Anual de Adquisiciones PAA.
Con relación a la acción de monitoreo y seguimiento, el área hará la revisión de sus riesgos, incluido el asociado a la matriz de riesgos de corrupción en el segundo semestre de la vigencia.
</t>
    </r>
    <r>
      <rPr>
        <b/>
        <sz val="9"/>
        <color theme="1"/>
        <rFont val="Tahoma"/>
        <family val="2"/>
      </rPr>
      <t xml:space="preserve">Análisis OCI: </t>
    </r>
    <r>
      <rPr>
        <sz val="9"/>
        <color theme="1"/>
        <rFont val="Tahoma"/>
        <family val="2"/>
      </rPr>
      <t>Se evidenció documento en excel en el cual se realizan los cálculos para determinar lo contratado, por contratar y porcentaje de ejecución respecto al plan anual de adquisiciones, sin embargo, no se realiza un informe. 
Respecto a la revisión de los riesgos se realizará en el segundo semestre de la vigencia.</t>
    </r>
  </si>
  <si>
    <r>
      <t xml:space="preserve">Análisis Coordinación Jurídica: </t>
    </r>
    <r>
      <rPr>
        <sz val="9"/>
        <color theme="1"/>
        <rFont val="Tahoma"/>
        <family val="2"/>
      </rPr>
      <t xml:space="preserve">Se realizó capacitación sobre le Manual de Contratación, Supervisión e Interventoría. 
</t>
    </r>
    <r>
      <rPr>
        <b/>
        <sz val="9"/>
        <color theme="1"/>
        <rFont val="Tahoma"/>
        <family val="2"/>
      </rPr>
      <t xml:space="preserve">
Análisis OCI: </t>
    </r>
    <r>
      <rPr>
        <sz val="9"/>
        <color theme="1"/>
        <rFont val="Tahoma"/>
        <family val="2"/>
      </rPr>
      <t>De conformidad con lo remitido por el área se evidencia la invitación a la capacitación de contratación el día 29 de septiembre de 2017, teniendo en cuenta que el periodo de evaluación es de enero a abril de 2018, no se puede tener en cuenta esta evidencia, por lo tanto la acción queda abierta para que se adelante hasta el mes de diciembre de 2018.</t>
    </r>
  </si>
  <si>
    <r>
      <rPr>
        <b/>
        <sz val="9"/>
        <color theme="1"/>
        <rFont val="Tahoma"/>
        <family val="2"/>
      </rPr>
      <t xml:space="preserve">Análisis Planeación: </t>
    </r>
    <r>
      <rPr>
        <sz val="9"/>
        <color theme="1"/>
        <rFont val="Tahoma"/>
        <family val="2"/>
      </rPr>
      <t xml:space="preserve">En acta de reunión del día 24 de abril, con la auxiliar de atención al ciudadano se hizo la revisión de la plataforma SUIT y del OPA (otro procedimiento administrativo) que se encuentra publicado.
</t>
    </r>
    <r>
      <rPr>
        <b/>
        <sz val="9"/>
        <color theme="1"/>
        <rFont val="Tahoma"/>
        <family val="2"/>
      </rPr>
      <t xml:space="preserve">Análisis OCI: </t>
    </r>
    <r>
      <rPr>
        <sz val="9"/>
        <color theme="1"/>
        <rFont val="Tahoma"/>
        <family val="2"/>
      </rPr>
      <t>Se observó el acta de reunión del 24 de abril de 2018 con el tema "Revisión SUIT", en la cual se estableció "el estado de la información publicada por parte de la entidad en la plataforma SUIT se mantiene en el 100%", sin embargo, en las conclusiones se registró que es necesario identificar aspectos que se puedan mejorar en el OPA y revisar frente a los servicios publicados en la Guía de Trámites y Servicios (GTS) si se deben crear nuevos OPA´s en el sistema SUIT como parte de los compromisos que al corte del este seguimiento se encuentran pendientes de realizar, la evidencia remitida se consolida en la ruta: "\2018\PAAC\ABRIL2018\PAAC\I_SEGUIMIENTO_2018\Evidencia\Atención al Ciudadano\1.3"</t>
    </r>
  </si>
  <si>
    <t>Jizeth González</t>
  </si>
  <si>
    <t>Leonardo Ibarra</t>
  </si>
  <si>
    <t xml:space="preserve">Marcela Morales
Jizeth González </t>
  </si>
  <si>
    <t>Revisión  de  procedimiento  AGRI-SA-PD-008 SALIDA DE ELEMENTOS
Revisión de los procedimientos establecidos en las obligaciones contractuales</t>
  </si>
  <si>
    <t>1. Correo de programacion de la capacitación con fecha del 26 de abril de 2018.
2. Cronograma de capacitaciones año 2018</t>
  </si>
  <si>
    <t xml:space="preserve">1. Documento - "Encuesta autodiagnóstico Ley de transparencia"
2. Documentos publicados botón transparencia entre enero y el 22 de abril (Comunicaciones)
3. Documentos publicados botón transparencia entre enero y el 22 de abril.
</t>
  </si>
  <si>
    <t xml:space="preserve">Jizeth González </t>
  </si>
  <si>
    <t>Marcela Morales 
Leonardo Ibarra</t>
  </si>
  <si>
    <t>(Escriba el nombre d</t>
  </si>
  <si>
    <r>
      <t xml:space="preserve">Avance Comunicaciones: </t>
    </r>
    <r>
      <rPr>
        <sz val="9"/>
        <color theme="1"/>
        <rFont val="Tahoma"/>
        <family val="2"/>
      </rPr>
      <t xml:space="preserve">La rendición de cuentas del sector se realiza en diciembre todos los años por esto sólo se pueden realizar las transmisiones en esta fecha. </t>
    </r>
    <r>
      <rPr>
        <b/>
        <sz val="9"/>
        <color theme="1"/>
        <rFont val="Tahoma"/>
        <family val="2"/>
      </rPr>
      <t xml:space="preserve">
Análisis OCI: </t>
    </r>
    <r>
      <rPr>
        <sz val="9"/>
        <color theme="1"/>
        <rFont val="Tahoma"/>
        <family val="2"/>
      </rPr>
      <t xml:space="preserve">Dadas las fechas establecidas para llevar a cabo la rendición de cuentas de la entidad, se espera que en el mes de Diciembre del presente año se ejecute la acción propuesta. </t>
    </r>
  </si>
  <si>
    <r>
      <t xml:space="preserve">Análisis GC: </t>
    </r>
    <r>
      <rPr>
        <sz val="9"/>
        <color theme="1"/>
        <rFont val="Tahoma"/>
        <family val="2"/>
      </rPr>
      <t xml:space="preserve">Semanalmente se realiza un corte para analizar y compilar la información proveniente las plataformas de monetización de adSense y Facebook Instant Articles.
</t>
    </r>
    <r>
      <rPr>
        <b/>
        <sz val="9"/>
        <color theme="1"/>
        <rFont val="Tahoma"/>
        <family val="2"/>
      </rPr>
      <t xml:space="preserve">Análisis OCI: </t>
    </r>
    <r>
      <rPr>
        <sz val="9"/>
        <color theme="1"/>
        <rFont val="Tahoma"/>
        <family val="2"/>
      </rPr>
      <t>Se realiza la verificación de las evidencias de monetización remitidas por el área de comunicaciones, sin embargo, al no evidenciarse ningún informe de presentación de resultados con análisis cualitativo y según la respuesta de que los informes son consolidados por el área de Programación junto con los informes de audicencia semanal y mensual, se procede a solicitar los mismos al área obteniendo como resultado que los informes se consolidan mediante las gráficas de comportamiento. Se programa una reunión sobre el proceso de monetización digital que se efectua en las redes como Facebook y Adsense para el día 10 de mayo de 2018 a fin de comprender mejor los conceptos y comportamiento de las cuentas a las que ingresa el dinero recaudado. 
Producto de lo anterior, se deja como observación que los informes deben llevar el análisis cualitativo que permita evidenciar de forma clara el comportamiento de la relación entre la interacción de la comunidad y los ingresos por las actividades de monetización. Así mismo, que es imperante el llevar la trazabilidad de los pagos y su manejo en el área de tesoreria y la documentación de las políticas para este proceso, dentro de la que se contemplen los pasos para la obtención de resultados de monetización de redes (su paso por las áreas de programación y comunicaciones y el papel que tiene cada dependencia en la obtención de los mismos)
Las evidencias entregadas a la fecha se consolidan en la ruta: "\2018\PAAC\ABRIL 2018\PAAC\I_SEGUIMIENTO_2018\Evidencia\Comunicaciones\2.1"</t>
    </r>
  </si>
  <si>
    <r>
      <t xml:space="preserve">Análisis GTH: </t>
    </r>
    <r>
      <rPr>
        <sz val="9"/>
        <color theme="1"/>
        <rFont val="Tahoma"/>
        <family val="2"/>
      </rPr>
      <t xml:space="preserve">El manual se publicó el 16 de marzo de 2018. Durante la vigencia de 2018 se realizarán las respectivas divulgaciones a todos los colaboradores del Canal.
</t>
    </r>
    <r>
      <rPr>
        <b/>
        <sz val="9"/>
        <color theme="1"/>
        <rFont val="Tahoma"/>
        <family val="2"/>
      </rPr>
      <t xml:space="preserve">Análisis OCI: </t>
    </r>
    <r>
      <rPr>
        <sz val="9"/>
        <color theme="1"/>
        <rFont val="Tahoma"/>
        <family val="2"/>
      </rPr>
      <t xml:space="preserve">Se evidencia el correo de solicitud de publicación - AGTH-MN-002 Manual de Convivencia Laboral con fecha del 16 de marzo de 2018, con lo que se procede a la verificación de la intranet y se evidencia el manual con la fecha correspondiente de aprobación y publicación, lo que da cumplimiento a 1 de las 5 actividades que deben ser ejecutadas para alcanzar el cumplimiento de la meta propuesta, es decir, que las (4) socializaciones relacionadas en la meta de la acción no se han efectuado aún, sin embargo, se proyecta su ejecución dentro del año en curso. Por lo anterior, la calificación se define en una alerta de </t>
    </r>
    <r>
      <rPr>
        <b/>
        <sz val="9"/>
        <color theme="1"/>
        <rFont val="Tahoma"/>
        <family val="2"/>
      </rPr>
      <t xml:space="preserve">"Incumplida".
</t>
    </r>
    <r>
      <rPr>
        <sz val="9"/>
        <color theme="1"/>
        <rFont val="Tahoma"/>
        <family val="2"/>
      </rPr>
      <t>Se recopila la evidencia en la ruta: "\EVIDENCIAS  PAAC2018 Mayo32018\Talento Humano\Soportes Anticorrupción y Atención al cliente.pdf"</t>
    </r>
  </si>
  <si>
    <r>
      <rPr>
        <b/>
        <sz val="9"/>
        <color theme="1"/>
        <rFont val="Tahoma"/>
        <family val="2"/>
      </rPr>
      <t>Análisis Planeación:</t>
    </r>
    <r>
      <rPr>
        <sz val="9"/>
        <color theme="1"/>
        <rFont val="Tahoma"/>
        <family val="2"/>
      </rPr>
      <t xml:space="preserve"> En el área de planeación se avanzó en la revisión de un instrumento de encuesta de autodiagnóstico sobre el estado de la información publicada en la página web de la entidad.
Una vez se tenga la totalidad de los resultados, los mismos serán difundidos para su revisión y complemento en lo pertinente por parte de las áreas que lo requieran.
</t>
    </r>
    <r>
      <rPr>
        <b/>
        <sz val="9"/>
        <color theme="1"/>
        <rFont val="Tahoma"/>
        <family val="2"/>
      </rPr>
      <t xml:space="preserve">Análisis GCom: </t>
    </r>
    <r>
      <rPr>
        <sz val="9"/>
        <color theme="1"/>
        <rFont val="Tahoma"/>
        <family val="2"/>
      </rPr>
      <t xml:space="preserve">Desde el área de prensa y comunicaciones la obligación es publicar todos los documentos que desde las diferentes áreas nos envíen para mantener actualizado el botón de transparencia y derecho a la información esta tarea se ha cumplido a cabalidad ya que se han publicado todos los documentos que han sido enviados.
</t>
    </r>
    <r>
      <rPr>
        <b/>
        <sz val="9"/>
        <color theme="1"/>
        <rFont val="Tahoma"/>
        <family val="2"/>
      </rPr>
      <t xml:space="preserve">Análisis OCI: </t>
    </r>
    <r>
      <rPr>
        <sz val="9"/>
        <color theme="1"/>
        <rFont val="Tahoma"/>
        <family val="2"/>
      </rPr>
      <t xml:space="preserve">Se evidenció el documento "Encuesta autodiagnóstico Ley de transparencia", sin embargo, aún no se tienen la totalidad de resultados de su aplicación.
Sobre el avance relacionado por el área de comunicacionesse efectúa una verificación de publicación y solicitud de la actualización de los documentos contenidos en las secciones:
* Estados Financieros 
* Estructura orgánica y talento humano
* Normatividad del orden nacional
* Normatividad del Orden Territorial
* Publicación de la ejecución de contratos
* Informes de empalme
Obteniendo como resultado que la información se encuentra:
* Existen enlaces con diferente nombre y con duplicidad de información 
* Existe información desactualizada publicada en el botón de transparencia
* Existen retrasos de publicación de la información por las diversas áreas encargadas de efectuar los requerimientos al área de Comunicaciones. </t>
    </r>
  </si>
  <si>
    <r>
      <t xml:space="preserve">Análisis GTH: </t>
    </r>
    <r>
      <rPr>
        <sz val="9"/>
        <color theme="1"/>
        <rFont val="Tahoma"/>
        <family val="2"/>
      </rPr>
      <t xml:space="preserve">La capacitación está programada como un ejercicio de sensibilización y toma de conciencia sobre discapacitados. Se realizará el 10 de mayo de 2018 a las 10:00 a.m., dictada por el profesional de la estrategia de fortalecimiento a la Inclusión de la Secretaría Distrital de Integración Social. 
</t>
    </r>
    <r>
      <rPr>
        <b/>
        <sz val="9"/>
        <color theme="1"/>
        <rFont val="Tahoma"/>
        <family val="2"/>
      </rPr>
      <t xml:space="preserve">Análisis OCI: </t>
    </r>
    <r>
      <rPr>
        <sz val="9"/>
        <color theme="1"/>
        <rFont val="Tahoma"/>
        <family val="2"/>
      </rPr>
      <t>Se entrega evidencia de correo de confirmación del Ejercicio de sensibilización y Toma de Conciencia con fecha del 26 de abril de 2018, se presenta evidencia de la inclusión de la capacitación en el Plan de Capacitaciones del área dentro del cual se establece el mes de Junio como mes de ejecución de la actividad y Mayo como fecha de ejecución por parte del área de Recusos Humanos. 
Se espera darle cumplimiento a la acción en el segundo seguimiento de la presente vigencia, teniendo en cuenta los avances reportados.  
Teniendo en cuenta la fecha de corte del seguimiento y la cantidad de actividades propuestas para el cumpimiento del mismo, así como su avance se califica la acción con una alerta de</t>
    </r>
    <r>
      <rPr>
        <b/>
        <sz val="9"/>
        <color theme="1"/>
        <rFont val="Tahoma"/>
        <family val="2"/>
      </rPr>
      <t xml:space="preserve"> "Incumplida".</t>
    </r>
    <r>
      <rPr>
        <sz val="9"/>
        <color theme="1"/>
        <rFont val="Tahoma"/>
        <family val="2"/>
      </rPr>
      <t xml:space="preserve">
La evidencia remitida se consolida en la ruta: "\EVIDENCIAS  PAAC2018 Mayo32018\Talento Humano\Soportes Anticorrupción y Atención al cliente.pdf"</t>
    </r>
  </si>
  <si>
    <r>
      <rPr>
        <b/>
        <sz val="9"/>
        <color theme="1"/>
        <rFont val="Tahoma"/>
        <family val="2"/>
      </rPr>
      <t xml:space="preserve">Análisis Planeación: </t>
    </r>
    <r>
      <rPr>
        <sz val="9"/>
        <color theme="1"/>
        <rFont val="Tahoma"/>
        <family val="2"/>
      </rPr>
      <t xml:space="preserve">Se envió a la coordinación de prensa y comunicaciones una propuesta de comunicación de la política de administración del riesgo para su divulgación en el boletín interno el día 27 de abril.
La divulgación de esta propuesta salió publicada el día 02 de mayo en el boletín interno de la entidad.
</t>
    </r>
    <r>
      <rPr>
        <b/>
        <sz val="9"/>
        <color theme="1"/>
        <rFont val="Tahoma"/>
        <family val="2"/>
      </rPr>
      <t xml:space="preserve">Análisis OCI: </t>
    </r>
    <r>
      <rPr>
        <sz val="9"/>
        <color theme="1"/>
        <rFont val="Tahoma"/>
        <family val="2"/>
      </rPr>
      <t>Teniendo en cuenta los soportes remitidos por el área se evidencia que durante el periodo evaluado se realizó la elaboración de la pieza y se remitió al área de comunicaciones para su divulgación. Su estado es en proceso debido a que durante el periodo evaluado aún no se había divulgado la pieza.</t>
    </r>
  </si>
  <si>
    <r>
      <t xml:space="preserve">Análisis Coordinación Jurídica: </t>
    </r>
    <r>
      <rPr>
        <sz val="9"/>
        <color theme="1"/>
        <rFont val="Tahoma"/>
        <family val="2"/>
      </rPr>
      <t xml:space="preserve">Se procedió a verificar la información actualizada en el boton de transparencia- Sección 8 (Contratación), logrando evidenciar que la información suministrada en dicho acápite se encuentra actualizada. Adicionalmente se observa la publicación de los procesos de selección adelantados por Canal Capital.
</t>
    </r>
    <r>
      <rPr>
        <b/>
        <sz val="9"/>
        <color theme="1"/>
        <rFont val="Tahoma"/>
        <family val="2"/>
      </rPr>
      <t xml:space="preserve">
Análisis OCI: </t>
    </r>
    <r>
      <rPr>
        <sz val="9"/>
        <color theme="1"/>
        <rFont val="Tahoma"/>
        <family val="2"/>
      </rPr>
      <t>Teniendo en cuenta los soportes suministrados para el periodo de seguimiento la información en el botón de transparencia se ha venido actualizando. Debido a que, la acción se debe realizar durante la vigencia,  se debe realizar la verificación en los próximos  seguimientos quedando en proceso.</t>
    </r>
  </si>
  <si>
    <r>
      <rPr>
        <b/>
        <sz val="9"/>
        <color theme="1"/>
        <rFont val="Tahoma"/>
        <family val="2"/>
      </rPr>
      <t xml:space="preserve">Análisis G.R.A.I.: </t>
    </r>
    <r>
      <rPr>
        <sz val="9"/>
        <color theme="1"/>
        <rFont val="Tahoma"/>
        <family val="2"/>
      </rPr>
      <t xml:space="preserve">Actualmente el área de Servicios Administrativos se encuentra en el análisis, revisión y modificación del procedimiento de Salida de Elementos. </t>
    </r>
    <r>
      <rPr>
        <b/>
        <sz val="9"/>
        <color theme="1"/>
        <rFont val="Tahoma"/>
        <family val="2"/>
      </rPr>
      <t xml:space="preserve">
Análisis OCI</t>
    </r>
    <r>
      <rPr>
        <sz val="9"/>
        <color theme="1"/>
        <rFont val="Tahoma"/>
        <family val="2"/>
      </rPr>
      <t>: Se observa el formato de salida de elementos AGRI-SA-PD-008 con 3 cambios uno en la parte de políticas de operación, otro en la actividad No.2 y uno en los logos. Sin embargo, en el control de cambios no se registra este hecho, como tampoco se adjunta documento soporte en el cual se indique que los cambios propuestos han sido analizados y aprobados con el lider del proceso. Por lo anterior la accion se da por no cumplida. "Y:\2018\PAAC\ABRIL 2018\PAAC\I_SEGUIMIENTO_2018\Evidencia\Servicios Administrativos\4\AGRI-SA-PD-008 SALIDA DE ELEMENTOS PROCEDIMIENTO ACTUALIZADO.xlsx"</t>
    </r>
  </si>
  <si>
    <t>MATRIZ SEGUIMIENTO DE PLAN ANTICORRUPCIÓN Y DE ATENCIÓN AL CIUDADANO - PAAC
Y MAPA DE RIEGOS DE CORRUPCIÓN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</si>
</sst>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Calibri"/>
      <family val="2"/>
      <scheme val="minor"/>
    </font>
    <font>
      <sz val="11"/>
      <color theme="1"/>
      <name val="Calibri"/>
      <family val="2"/>
      <scheme val="minor"/>
    </font>
    <font>
      <b/>
      <sz val="9"/>
      <color theme="1"/>
      <name val="Tahoma"/>
      <family val="2"/>
    </font>
    <font>
      <sz val="9"/>
      <color theme="1"/>
      <name val="Tahoma"/>
      <family val="2"/>
    </font>
    <font>
      <sz val="9"/>
      <name val="Tahoma"/>
      <family val="2"/>
    </font>
    <font>
      <b/>
      <sz val="9"/>
      <name val="Tahoma"/>
      <family val="2"/>
    </font>
    <font>
      <sz val="9"/>
      <color rgb="FFFF0000"/>
      <name val="Tahoma"/>
      <family val="2"/>
    </font>
    <font>
      <sz val="7"/>
      <name val="Arial"/>
      <family val="2"/>
    </font>
    <font>
      <b/>
      <sz val="14"/>
      <name val="Arial"/>
      <family val="2"/>
    </font>
    <font>
      <b/>
      <sz val="9"/>
      <color theme="0"/>
      <name val="Tahoma"/>
      <family val="2"/>
    </font>
    <font>
      <sz val="10"/>
      <color theme="1"/>
      <name val="Tahoma"/>
      <family val="2"/>
    </font>
    <font>
      <b/>
      <sz val="10"/>
      <color theme="1"/>
      <name val="Tahoma"/>
      <family val="2"/>
    </font>
    <font>
      <sz val="10"/>
      <name val="Arial"/>
      <family val="2"/>
    </font>
    <font>
      <sz val="10"/>
      <color indexed="8"/>
      <name val="Tahoma"/>
      <family val="2"/>
    </font>
    <font>
      <sz val="10"/>
      <name val="Tahoma"/>
      <family val="2"/>
    </font>
    <font>
      <b/>
      <sz val="11"/>
      <color theme="1"/>
      <name val="Calibri"/>
      <family val="2"/>
      <scheme val="minor"/>
    </font>
    <font>
      <b/>
      <i/>
      <sz val="9"/>
      <color theme="1"/>
      <name val="Tahoma"/>
      <family val="2"/>
    </font>
  </fonts>
  <fills count="27">
    <fill>
      <patternFill patternType="none"/>
    </fill>
    <fill>
      <patternFill patternType="gray125"/>
    </fill>
    <fill>
      <patternFill patternType="solid">
        <fgColor theme="0" tint="-0.24997711111789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0.89999084444715716"/>
        <bgColor indexed="64"/>
      </patternFill>
    </fill>
    <fill>
      <patternFill patternType="solid">
        <fgColor theme="0" tint="-0.499984740745262"/>
        <bgColor indexed="64"/>
      </patternFill>
    </fill>
    <fill>
      <patternFill patternType="solid">
        <fgColor theme="6" tint="-0.49998474074526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2060"/>
        <bgColor indexed="64"/>
      </patternFill>
    </fill>
    <fill>
      <patternFill patternType="solid">
        <fgColor theme="2" tint="-0.749992370372631"/>
        <bgColor indexed="64"/>
      </patternFill>
    </fill>
  </fills>
  <borders count="61">
    <border>
      <left/>
      <right/>
      <top/>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left>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thin">
        <color theme="0"/>
      </left>
      <right/>
      <top/>
      <bottom style="thin">
        <color theme="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top style="medium">
        <color indexed="64"/>
      </top>
      <bottom style="medium">
        <color indexed="64"/>
      </bottom>
      <diagonal/>
    </border>
    <border>
      <left style="thin">
        <color theme="0"/>
      </left>
      <right style="thin">
        <color theme="0"/>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bottom/>
      <diagonal/>
    </border>
    <border>
      <left style="thin">
        <color indexed="64"/>
      </left>
      <right style="medium">
        <color indexed="64"/>
      </right>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thin">
        <color theme="1"/>
      </left>
      <right style="thin">
        <color theme="1"/>
      </right>
      <top/>
      <bottom style="thin">
        <color theme="1"/>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theme="0"/>
      </right>
      <top style="medium">
        <color indexed="64"/>
      </top>
      <bottom style="medium">
        <color indexed="64"/>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12" fillId="0" borderId="0"/>
  </cellStyleXfs>
  <cellXfs count="276">
    <xf numFmtId="0" fontId="0" fillId="0" borderId="0" xfId="0"/>
    <xf numFmtId="0" fontId="3" fillId="11" borderId="6" xfId="0" applyFont="1" applyFill="1" applyBorder="1" applyAlignment="1" applyProtection="1">
      <alignment horizontal="center" vertical="center" wrapText="1"/>
    </xf>
    <xf numFmtId="0" fontId="3" fillId="12" borderId="5" xfId="0" applyFont="1" applyFill="1" applyBorder="1" applyAlignment="1" applyProtection="1">
      <alignment horizontal="center" vertical="center" wrapText="1"/>
    </xf>
    <xf numFmtId="0" fontId="3" fillId="12" borderId="6" xfId="0" applyFont="1" applyFill="1" applyBorder="1" applyAlignment="1" applyProtection="1">
      <alignment horizontal="center" vertical="center" wrapText="1"/>
    </xf>
    <xf numFmtId="0" fontId="3" fillId="12" borderId="8" xfId="0" applyFont="1" applyFill="1" applyBorder="1" applyAlignment="1" applyProtection="1">
      <alignment horizontal="center" vertical="center" wrapText="1"/>
    </xf>
    <xf numFmtId="0" fontId="3" fillId="13" borderId="5" xfId="0" applyFont="1" applyFill="1" applyBorder="1" applyAlignment="1" applyProtection="1">
      <alignment horizontal="center" vertical="center" wrapText="1"/>
    </xf>
    <xf numFmtId="0" fontId="3" fillId="13" borderId="6" xfId="0" applyFont="1" applyFill="1" applyBorder="1" applyAlignment="1" applyProtection="1">
      <alignment horizontal="center" vertical="center" wrapText="1"/>
    </xf>
    <xf numFmtId="0" fontId="3" fillId="13" borderId="8" xfId="0" applyFont="1" applyFill="1" applyBorder="1" applyAlignment="1" applyProtection="1">
      <alignment horizontal="center" vertical="center" wrapText="1"/>
    </xf>
    <xf numFmtId="0" fontId="3" fillId="9" borderId="6" xfId="0" applyFont="1" applyFill="1" applyBorder="1" applyAlignment="1" applyProtection="1">
      <alignment horizontal="center" vertical="center" wrapText="1"/>
    </xf>
    <xf numFmtId="0" fontId="3" fillId="14" borderId="5"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protection locked="0" hidden="1"/>
    </xf>
    <xf numFmtId="15" fontId="3" fillId="0" borderId="10" xfId="0" applyNumberFormat="1" applyFont="1" applyFill="1" applyBorder="1" applyAlignment="1" applyProtection="1">
      <alignment horizontal="center" vertical="center" wrapText="1"/>
      <protection locked="0" hidden="1"/>
    </xf>
    <xf numFmtId="0" fontId="3" fillId="0" borderId="10" xfId="0" applyFont="1" applyFill="1" applyBorder="1" applyAlignment="1" applyProtection="1">
      <alignment horizontal="center" vertical="center" wrapText="1"/>
      <protection locked="0" hidden="1"/>
    </xf>
    <xf numFmtId="0" fontId="3" fillId="0" borderId="10" xfId="0" applyFont="1" applyFill="1" applyBorder="1" applyAlignment="1" applyProtection="1">
      <alignment horizontal="justify" vertical="center" wrapText="1"/>
      <protection locked="0" hidden="1"/>
    </xf>
    <xf numFmtId="0" fontId="4" fillId="0" borderId="10" xfId="0" applyFont="1" applyFill="1" applyBorder="1" applyAlignment="1" applyProtection="1">
      <alignment horizontal="justify" vertical="center" wrapText="1"/>
      <protection locked="0" hidden="1"/>
    </xf>
    <xf numFmtId="0" fontId="3" fillId="0" borderId="11" xfId="0" applyFont="1" applyFill="1" applyBorder="1" applyAlignment="1" applyProtection="1">
      <alignment horizontal="justify" vertical="center" wrapText="1"/>
      <protection locked="0" hidden="1"/>
    </xf>
    <xf numFmtId="0" fontId="3" fillId="0" borderId="12" xfId="0" applyFont="1" applyFill="1" applyBorder="1" applyAlignment="1" applyProtection="1">
      <alignment horizontal="justify" vertical="center" wrapText="1"/>
    </xf>
    <xf numFmtId="0" fontId="3" fillId="0" borderId="10" xfId="0" applyFont="1" applyFill="1" applyBorder="1" applyAlignment="1" applyProtection="1">
      <alignment horizontal="justify" vertical="center" wrapText="1"/>
      <protection hidden="1"/>
    </xf>
    <xf numFmtId="15" fontId="3" fillId="0" borderId="9" xfId="0" applyNumberFormat="1" applyFont="1" applyFill="1" applyBorder="1" applyAlignment="1" applyProtection="1">
      <alignment horizontal="center" vertical="center" wrapText="1"/>
      <protection locked="0" hidden="1"/>
    </xf>
    <xf numFmtId="2" fontId="3" fillId="0" borderId="10" xfId="0" applyNumberFormat="1"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center" vertical="center" wrapText="1"/>
    </xf>
    <xf numFmtId="0" fontId="3" fillId="0" borderId="13" xfId="0" applyFont="1" applyFill="1" applyBorder="1" applyAlignment="1" applyProtection="1">
      <alignment horizontal="justify" vertical="center" wrapText="1"/>
      <protection locked="0" hidden="1"/>
    </xf>
    <xf numFmtId="0" fontId="3" fillId="0" borderId="15" xfId="0" applyFont="1" applyFill="1" applyBorder="1" applyAlignment="1" applyProtection="1">
      <alignment horizontal="center" vertical="center" wrapText="1"/>
      <protection hidden="1"/>
    </xf>
    <xf numFmtId="0" fontId="3" fillId="0" borderId="14" xfId="0" applyFont="1" applyFill="1" applyBorder="1" applyAlignment="1" applyProtection="1">
      <alignment horizontal="center" vertical="center" wrapText="1"/>
      <protection locked="0" hidden="1"/>
    </xf>
    <xf numFmtId="0" fontId="3" fillId="0" borderId="0" xfId="0" applyFont="1" applyFill="1" applyAlignment="1">
      <alignment wrapText="1"/>
    </xf>
    <xf numFmtId="0" fontId="3" fillId="0" borderId="9" xfId="0" applyFont="1" applyFill="1" applyBorder="1" applyAlignment="1" applyProtection="1">
      <alignment horizontal="center" vertical="center" wrapText="1"/>
      <protection hidden="1"/>
    </xf>
    <xf numFmtId="0" fontId="3" fillId="0" borderId="10" xfId="0" applyFont="1" applyFill="1" applyBorder="1" applyAlignment="1" applyProtection="1">
      <alignment horizontal="justify" vertical="center" wrapText="1"/>
    </xf>
    <xf numFmtId="0" fontId="2" fillId="0" borderId="10" xfId="0" applyFont="1" applyFill="1" applyBorder="1" applyAlignment="1" applyProtection="1">
      <alignment horizontal="justify" vertical="center" wrapText="1"/>
      <protection hidden="1"/>
    </xf>
    <xf numFmtId="1" fontId="3" fillId="0" borderId="10" xfId="0" applyNumberFormat="1" applyFont="1" applyFill="1" applyBorder="1" applyAlignment="1" applyProtection="1">
      <alignment horizontal="center" vertical="center" wrapText="1"/>
      <protection locked="0" hidden="1"/>
    </xf>
    <xf numFmtId="0" fontId="5" fillId="0" borderId="10" xfId="0" applyFont="1" applyFill="1" applyBorder="1" applyAlignment="1" applyProtection="1">
      <alignment horizontal="justify" vertical="center" wrapText="1"/>
      <protection locked="0" hidden="1"/>
    </xf>
    <xf numFmtId="0" fontId="6" fillId="0" borderId="10" xfId="0" applyFont="1" applyFill="1" applyBorder="1" applyAlignment="1" applyProtection="1">
      <alignment horizontal="justify" vertical="center" wrapText="1"/>
      <protection locked="0" hidden="1"/>
    </xf>
    <xf numFmtId="164" fontId="3" fillId="0" borderId="10" xfId="0" applyNumberFormat="1" applyFont="1" applyFill="1" applyBorder="1" applyAlignment="1" applyProtection="1">
      <alignment horizontal="center" vertical="center" wrapText="1"/>
      <protection locked="0" hidden="1"/>
    </xf>
    <xf numFmtId="0" fontId="2" fillId="0" borderId="10" xfId="0" applyFont="1" applyFill="1" applyBorder="1" applyAlignment="1" applyProtection="1">
      <alignment horizontal="justify" vertical="center" wrapText="1"/>
      <protection locked="0" hidden="1"/>
    </xf>
    <xf numFmtId="0" fontId="4" fillId="0" borderId="10" xfId="0" applyFont="1" applyFill="1" applyBorder="1" applyAlignment="1" applyProtection="1">
      <alignment horizontal="justify" vertical="top" wrapText="1"/>
      <protection locked="0" hidden="1"/>
    </xf>
    <xf numFmtId="0" fontId="5" fillId="0" borderId="10" xfId="0" applyFont="1" applyFill="1" applyBorder="1" applyAlignment="1" applyProtection="1">
      <alignment horizontal="justify" vertical="top" wrapText="1"/>
      <protection hidden="1"/>
    </xf>
    <xf numFmtId="0" fontId="3" fillId="14" borderId="8" xfId="0" applyFont="1" applyFill="1" applyBorder="1" applyAlignment="1" applyProtection="1">
      <alignment horizontal="center" vertical="center" wrapText="1"/>
    </xf>
    <xf numFmtId="0" fontId="0" fillId="0" borderId="0" xfId="0" applyAlignment="1">
      <alignment horizontal="center"/>
    </xf>
    <xf numFmtId="0" fontId="3" fillId="0" borderId="11" xfId="0" applyFont="1" applyFill="1" applyBorder="1" applyAlignment="1" applyProtection="1">
      <alignment horizontal="center" vertical="center" wrapText="1"/>
      <protection locked="0" hidden="1"/>
    </xf>
    <xf numFmtId="0" fontId="3" fillId="0" borderId="9" xfId="0" applyFont="1" applyFill="1" applyBorder="1" applyAlignment="1" applyProtection="1">
      <alignment horizontal="center" vertical="center" wrapText="1"/>
    </xf>
    <xf numFmtId="15" fontId="3" fillId="0" borderId="10"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justify" vertical="center" wrapText="1"/>
    </xf>
    <xf numFmtId="0" fontId="10" fillId="0" borderId="0" xfId="0" applyFont="1" applyAlignment="1">
      <alignment horizontal="center" vertical="center"/>
    </xf>
    <xf numFmtId="0" fontId="10" fillId="0" borderId="0" xfId="0" applyFont="1"/>
    <xf numFmtId="0" fontId="10" fillId="0" borderId="0" xfId="0" applyFont="1" applyAlignment="1">
      <alignment vertical="center"/>
    </xf>
    <xf numFmtId="0" fontId="10" fillId="0" borderId="0" xfId="0" applyFont="1" applyFill="1"/>
    <xf numFmtId="9" fontId="10" fillId="0" borderId="0" xfId="1" applyFont="1" applyFill="1" applyAlignment="1">
      <alignment horizontal="center" vertical="center"/>
    </xf>
    <xf numFmtId="9" fontId="10" fillId="0" borderId="0" xfId="1" applyFont="1" applyAlignment="1">
      <alignment horizontal="center" vertical="center"/>
    </xf>
    <xf numFmtId="0" fontId="11" fillId="0" borderId="0" xfId="0" applyFont="1" applyAlignment="1">
      <alignment horizontal="center" vertical="center"/>
    </xf>
    <xf numFmtId="9" fontId="11" fillId="0" borderId="0" xfId="1" applyFont="1" applyAlignment="1">
      <alignment horizontal="center" vertical="center"/>
    </xf>
    <xf numFmtId="0" fontId="13" fillId="0" borderId="0" xfId="2" applyFont="1" applyFill="1" applyBorder="1" applyAlignment="1">
      <alignment vertical="center"/>
    </xf>
    <xf numFmtId="0" fontId="13" fillId="0" borderId="0" xfId="2" applyFont="1" applyFill="1" applyBorder="1" applyAlignment="1"/>
    <xf numFmtId="0" fontId="13" fillId="0" borderId="0" xfId="2" applyFont="1" applyFill="1" applyBorder="1"/>
    <xf numFmtId="1" fontId="10" fillId="0" borderId="0" xfId="1" applyNumberFormat="1" applyFont="1" applyAlignment="1">
      <alignment horizontal="center" vertical="center"/>
    </xf>
    <xf numFmtId="0" fontId="13" fillId="0" borderId="0" xfId="2" applyFont="1" applyFill="1" applyBorder="1" applyAlignment="1">
      <alignment vertical="center" wrapText="1"/>
    </xf>
    <xf numFmtId="0" fontId="14" fillId="0" borderId="0" xfId="2" applyFont="1"/>
    <xf numFmtId="0" fontId="3" fillId="0" borderId="12" xfId="0" applyFont="1" applyFill="1" applyBorder="1" applyAlignment="1" applyProtection="1">
      <alignment horizontal="center" vertical="center" wrapText="1"/>
    </xf>
    <xf numFmtId="9" fontId="3" fillId="0" borderId="10" xfId="1" applyNumberFormat="1" applyFont="1" applyFill="1" applyBorder="1" applyAlignment="1" applyProtection="1">
      <alignment horizontal="center" vertical="center" wrapText="1"/>
      <protection locked="0" hidden="1"/>
    </xf>
    <xf numFmtId="9" fontId="0" fillId="0" borderId="0" xfId="0" applyNumberFormat="1"/>
    <xf numFmtId="0" fontId="3" fillId="0" borderId="12" xfId="0" applyFont="1" applyFill="1" applyBorder="1" applyAlignment="1" applyProtection="1">
      <alignment horizontal="center" vertical="center" wrapText="1"/>
      <protection locked="0" hidden="1"/>
    </xf>
    <xf numFmtId="9" fontId="3" fillId="0" borderId="10" xfId="1" applyFont="1" applyFill="1" applyBorder="1" applyAlignment="1" applyProtection="1">
      <alignment horizontal="center" vertical="center" wrapText="1"/>
      <protection hidden="1"/>
    </xf>
    <xf numFmtId="0" fontId="15" fillId="0" borderId="0" xfId="0" applyFont="1"/>
    <xf numFmtId="0" fontId="3" fillId="0" borderId="35" xfId="0" applyFont="1" applyFill="1" applyBorder="1" applyAlignment="1" applyProtection="1">
      <alignment horizontal="center" vertical="center" wrapText="1"/>
      <protection hidden="1"/>
    </xf>
    <xf numFmtId="0" fontId="3" fillId="0" borderId="36"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justify" vertical="center" wrapText="1"/>
    </xf>
    <xf numFmtId="0" fontId="3" fillId="0" borderId="37" xfId="0" applyFont="1" applyFill="1" applyBorder="1" applyAlignment="1" applyProtection="1">
      <alignment horizontal="center" vertical="center" wrapText="1"/>
      <protection locked="0" hidden="1"/>
    </xf>
    <xf numFmtId="0" fontId="3" fillId="0" borderId="37" xfId="0" applyFont="1" applyFill="1" applyBorder="1" applyAlignment="1" applyProtection="1">
      <alignment horizontal="justify" vertical="center" wrapText="1"/>
      <protection locked="0" hidden="1"/>
    </xf>
    <xf numFmtId="0" fontId="3" fillId="0" borderId="14" xfId="0" applyFont="1" applyFill="1" applyBorder="1" applyAlignment="1" applyProtection="1">
      <alignment horizontal="justify" vertical="center" wrapText="1"/>
    </xf>
    <xf numFmtId="0" fontId="3" fillId="0" borderId="39" xfId="0" applyFont="1" applyFill="1" applyBorder="1" applyAlignment="1" applyProtection="1">
      <alignment horizontal="justify" vertical="center" wrapText="1"/>
      <protection locked="0" hidden="1"/>
    </xf>
    <xf numFmtId="0" fontId="3" fillId="0" borderId="21"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justify" vertical="center" wrapText="1"/>
    </xf>
    <xf numFmtId="0" fontId="3" fillId="0" borderId="22" xfId="0" applyFont="1" applyFill="1" applyBorder="1" applyAlignment="1" applyProtection="1">
      <alignment horizontal="center" vertical="center" wrapText="1"/>
      <protection locked="0" hidden="1"/>
    </xf>
    <xf numFmtId="0" fontId="3" fillId="0" borderId="40" xfId="0" applyFont="1" applyFill="1" applyBorder="1" applyAlignment="1" applyProtection="1">
      <alignment horizontal="justify" vertical="center" wrapText="1"/>
      <protection locked="0" hidden="1"/>
    </xf>
    <xf numFmtId="0" fontId="3" fillId="0" borderId="42" xfId="0" applyFont="1" applyFill="1" applyBorder="1" applyAlignment="1" applyProtection="1">
      <alignment horizontal="justify" vertical="center" wrapText="1"/>
      <protection locked="0" hidden="1"/>
    </xf>
    <xf numFmtId="0" fontId="3" fillId="14" borderId="7" xfId="0" applyFont="1" applyFill="1" applyBorder="1" applyAlignment="1" applyProtection="1">
      <alignment horizontal="center" vertical="center" wrapText="1"/>
    </xf>
    <xf numFmtId="9" fontId="3" fillId="11" borderId="6" xfId="1" applyFont="1" applyFill="1" applyBorder="1" applyAlignment="1" applyProtection="1">
      <alignment horizontal="center" vertical="center" wrapText="1"/>
    </xf>
    <xf numFmtId="9" fontId="0" fillId="0" borderId="0" xfId="1" applyFont="1"/>
    <xf numFmtId="0" fontId="2" fillId="0" borderId="10" xfId="0" applyFont="1" applyFill="1" applyBorder="1" applyAlignment="1" applyProtection="1">
      <alignment horizontal="center" vertical="center" wrapText="1"/>
      <protection hidden="1"/>
    </xf>
    <xf numFmtId="9" fontId="3" fillId="12" borderId="6" xfId="1" applyFont="1" applyFill="1" applyBorder="1" applyAlignment="1" applyProtection="1">
      <alignment horizontal="center" vertical="center" wrapText="1"/>
    </xf>
    <xf numFmtId="1" fontId="3" fillId="12" borderId="6" xfId="0" applyNumberFormat="1" applyFont="1" applyFill="1" applyBorder="1" applyAlignment="1" applyProtection="1">
      <alignment horizontal="center" vertical="center" wrapText="1"/>
    </xf>
    <xf numFmtId="1" fontId="4" fillId="0" borderId="10" xfId="0" applyNumberFormat="1" applyFont="1" applyFill="1" applyBorder="1" applyAlignment="1" applyProtection="1">
      <alignment horizontal="center" vertical="center" wrapText="1"/>
      <protection locked="0" hidden="1"/>
    </xf>
    <xf numFmtId="1" fontId="0" fillId="0" borderId="0" xfId="0" applyNumberFormat="1"/>
    <xf numFmtId="9" fontId="3" fillId="13" borderId="6" xfId="1"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15" fontId="3" fillId="0" borderId="37" xfId="0" applyNumberFormat="1"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wrapText="1"/>
      <protection locked="0" hidden="1"/>
    </xf>
    <xf numFmtId="9" fontId="3" fillId="0" borderId="37" xfId="1" applyNumberFormat="1" applyFont="1" applyFill="1" applyBorder="1" applyAlignment="1" applyProtection="1">
      <alignment horizontal="center" vertical="center" wrapText="1"/>
      <protection locked="0" hidden="1"/>
    </xf>
    <xf numFmtId="15" fontId="3" fillId="0" borderId="37" xfId="0" applyNumberFormat="1" applyFont="1" applyFill="1" applyBorder="1" applyAlignment="1" applyProtection="1">
      <alignment horizontal="center" vertical="center" wrapText="1"/>
      <protection locked="0" hidden="1"/>
    </xf>
    <xf numFmtId="15" fontId="3" fillId="0" borderId="35" xfId="0" applyNumberFormat="1" applyFont="1" applyFill="1" applyBorder="1" applyAlignment="1" applyProtection="1">
      <alignment horizontal="center" vertical="center" wrapText="1"/>
      <protection locked="0" hidden="1"/>
    </xf>
    <xf numFmtId="9" fontId="3" fillId="0" borderId="37" xfId="1" applyFont="1" applyFill="1" applyBorder="1" applyAlignment="1" applyProtection="1">
      <alignment horizontal="center" vertical="center" wrapText="1"/>
      <protection hidden="1"/>
    </xf>
    <xf numFmtId="0" fontId="2" fillId="0" borderId="37" xfId="0" applyFont="1" applyFill="1" applyBorder="1" applyAlignment="1" applyProtection="1">
      <alignment horizontal="center" vertical="center" wrapText="1"/>
      <protection hidden="1"/>
    </xf>
    <xf numFmtId="0" fontId="3" fillId="0" borderId="37" xfId="0" applyFont="1" applyFill="1" applyBorder="1" applyAlignment="1" applyProtection="1">
      <alignment horizontal="justify" vertical="center" wrapText="1"/>
      <protection hidden="1"/>
    </xf>
    <xf numFmtId="0" fontId="3" fillId="0" borderId="48" xfId="0" applyFont="1" applyFill="1" applyBorder="1" applyAlignment="1" applyProtection="1">
      <alignment horizontal="justify" vertical="center" wrapText="1"/>
      <protection locked="0" hidden="1"/>
    </xf>
    <xf numFmtId="0" fontId="3" fillId="0" borderId="47" xfId="0" applyFont="1" applyFill="1" applyBorder="1" applyAlignment="1" applyProtection="1">
      <alignment horizontal="justify" vertical="center" wrapText="1"/>
      <protection locked="0" hidden="1"/>
    </xf>
    <xf numFmtId="0" fontId="4" fillId="0" borderId="37" xfId="0" applyFont="1" applyFill="1" applyBorder="1" applyAlignment="1" applyProtection="1">
      <alignment horizontal="justify" vertical="top" wrapText="1"/>
      <protection locked="0" hidden="1"/>
    </xf>
    <xf numFmtId="1" fontId="4" fillId="0" borderId="37" xfId="0" applyNumberFormat="1" applyFont="1" applyFill="1" applyBorder="1" applyAlignment="1" applyProtection="1">
      <alignment horizontal="center" vertical="center" wrapText="1"/>
      <protection locked="0" hidden="1"/>
    </xf>
    <xf numFmtId="0" fontId="5" fillId="0" borderId="37" xfId="0" applyFont="1" applyFill="1" applyBorder="1" applyAlignment="1" applyProtection="1">
      <alignment horizontal="justify" vertical="top" wrapText="1"/>
      <protection hidden="1"/>
    </xf>
    <xf numFmtId="0" fontId="3" fillId="0" borderId="10"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13" xfId="0" applyFont="1" applyFill="1" applyBorder="1" applyAlignment="1" applyProtection="1">
      <alignment horizontal="center" vertical="center" wrapText="1"/>
    </xf>
    <xf numFmtId="0" fontId="3" fillId="0" borderId="48" xfId="0" applyFont="1" applyFill="1" applyBorder="1" applyAlignment="1" applyProtection="1">
      <alignment horizontal="center" vertical="center" wrapText="1"/>
    </xf>
    <xf numFmtId="15" fontId="3" fillId="0" borderId="53" xfId="0" applyNumberFormat="1" applyFont="1" applyFill="1" applyBorder="1" applyAlignment="1" applyProtection="1">
      <alignment horizontal="center" vertical="center" wrapText="1"/>
      <protection locked="0" hidden="1"/>
    </xf>
    <xf numFmtId="15" fontId="3" fillId="0" borderId="54" xfId="0" applyNumberFormat="1" applyFont="1" applyFill="1" applyBorder="1" applyAlignment="1" applyProtection="1">
      <alignment horizontal="center" vertical="center" wrapText="1"/>
      <protection locked="0" hidden="1"/>
    </xf>
    <xf numFmtId="0" fontId="3" fillId="0" borderId="47" xfId="0" applyFont="1" applyFill="1" applyBorder="1" applyAlignment="1" applyProtection="1">
      <alignment horizontal="center" vertical="center" wrapText="1"/>
      <protection locked="0" hidden="1"/>
    </xf>
    <xf numFmtId="0" fontId="3" fillId="11" borderId="52" xfId="0" applyFont="1" applyFill="1" applyBorder="1" applyAlignment="1" applyProtection="1">
      <alignment horizontal="center" vertical="center" wrapText="1"/>
    </xf>
    <xf numFmtId="0" fontId="3" fillId="11" borderId="7" xfId="0" applyFont="1" applyFill="1" applyBorder="1" applyAlignment="1" applyProtection="1">
      <alignment horizontal="center" vertical="center" wrapText="1"/>
    </xf>
    <xf numFmtId="0" fontId="2" fillId="0" borderId="13" xfId="0" applyFont="1" applyFill="1" applyBorder="1" applyAlignment="1" applyProtection="1">
      <alignment horizontal="justify" vertical="center" wrapText="1"/>
      <protection locked="0" hidden="1"/>
    </xf>
    <xf numFmtId="0" fontId="3" fillId="9" borderId="52" xfId="0" applyFont="1" applyFill="1" applyBorder="1" applyAlignment="1" applyProtection="1">
      <alignment horizontal="center" vertical="center" wrapText="1"/>
    </xf>
    <xf numFmtId="15" fontId="3" fillId="0" borderId="53" xfId="0" applyNumberFormat="1" applyFont="1" applyFill="1" applyBorder="1" applyAlignment="1" applyProtection="1">
      <alignment horizontal="center" vertical="center" wrapText="1"/>
    </xf>
    <xf numFmtId="15" fontId="3" fillId="0" borderId="54" xfId="0" applyNumberFormat="1" applyFont="1" applyFill="1" applyBorder="1" applyAlignment="1" applyProtection="1">
      <alignment horizontal="center" vertical="center" wrapText="1"/>
    </xf>
    <xf numFmtId="0" fontId="3" fillId="9" borderId="7" xfId="0" applyFont="1" applyFill="1" applyBorder="1" applyAlignment="1" applyProtection="1">
      <alignment horizontal="center" vertical="center" wrapText="1"/>
    </xf>
    <xf numFmtId="0" fontId="2" fillId="0" borderId="10" xfId="0" applyFont="1" applyFill="1" applyBorder="1" applyAlignment="1" applyProtection="1">
      <alignment horizontal="justify" vertical="top" wrapText="1"/>
      <protection hidden="1"/>
    </xf>
    <xf numFmtId="0" fontId="3" fillId="0" borderId="10" xfId="0" applyFont="1" applyFill="1" applyBorder="1" applyAlignment="1" applyProtection="1">
      <alignment horizontal="justify" vertical="top" wrapText="1"/>
      <protection hidden="1"/>
    </xf>
    <xf numFmtId="0" fontId="0" fillId="0" borderId="0" xfId="0" applyAlignment="1">
      <alignment horizontal="justify" vertical="center"/>
    </xf>
    <xf numFmtId="0" fontId="8" fillId="15" borderId="16" xfId="0" applyFont="1" applyFill="1" applyBorder="1" applyAlignment="1">
      <alignment vertical="center"/>
    </xf>
    <xf numFmtId="9" fontId="8" fillId="15" borderId="16" xfId="1" applyFont="1" applyFill="1" applyBorder="1" applyAlignment="1">
      <alignment vertical="center"/>
    </xf>
    <xf numFmtId="1" fontId="8" fillId="15" borderId="16" xfId="0" applyNumberFormat="1" applyFont="1" applyFill="1" applyBorder="1" applyAlignment="1">
      <alignment vertical="center"/>
    </xf>
    <xf numFmtId="0" fontId="8" fillId="15" borderId="20" xfId="0" applyFont="1" applyFill="1" applyBorder="1" applyAlignment="1">
      <alignment vertical="center"/>
    </xf>
    <xf numFmtId="0" fontId="8" fillId="15" borderId="0" xfId="0" applyFont="1" applyFill="1" applyBorder="1" applyAlignment="1">
      <alignment vertical="center"/>
    </xf>
    <xf numFmtId="9" fontId="8" fillId="15" borderId="0" xfId="1" applyFont="1" applyFill="1" applyBorder="1" applyAlignment="1">
      <alignment vertical="center"/>
    </xf>
    <xf numFmtId="1" fontId="8" fillId="15" borderId="0" xfId="0" applyNumberFormat="1" applyFont="1" applyFill="1" applyBorder="1" applyAlignment="1">
      <alignment vertical="center"/>
    </xf>
    <xf numFmtId="0" fontId="8" fillId="15" borderId="19" xfId="0" applyFont="1" applyFill="1" applyBorder="1" applyAlignment="1">
      <alignment vertical="center"/>
    </xf>
    <xf numFmtId="0" fontId="8" fillId="15" borderId="23" xfId="0" applyFont="1" applyFill="1" applyBorder="1" applyAlignment="1">
      <alignment vertical="center"/>
    </xf>
    <xf numFmtId="9" fontId="8" fillId="15" borderId="23" xfId="1" applyFont="1" applyFill="1" applyBorder="1" applyAlignment="1">
      <alignment vertical="center"/>
    </xf>
    <xf numFmtId="1" fontId="8" fillId="15" borderId="23" xfId="0" applyNumberFormat="1" applyFont="1" applyFill="1" applyBorder="1" applyAlignment="1">
      <alignment vertical="center"/>
    </xf>
    <xf numFmtId="0" fontId="8" fillId="15" borderId="24" xfId="0" applyFont="1" applyFill="1" applyBorder="1" applyAlignment="1">
      <alignment vertical="center"/>
    </xf>
    <xf numFmtId="15" fontId="3" fillId="0" borderId="10" xfId="0" applyNumberFormat="1" applyFont="1" applyFill="1" applyBorder="1" applyAlignment="1" applyProtection="1">
      <alignment horizontal="center" vertical="center" wrapText="1"/>
      <protection hidden="1"/>
    </xf>
    <xf numFmtId="0" fontId="4" fillId="0" borderId="10" xfId="0" applyFont="1" applyFill="1" applyBorder="1" applyAlignment="1" applyProtection="1">
      <alignment horizontal="justify" vertical="center" wrapText="1"/>
      <protection hidden="1"/>
    </xf>
    <xf numFmtId="0" fontId="3" fillId="0" borderId="13" xfId="0" applyFont="1" applyFill="1" applyBorder="1" applyAlignment="1" applyProtection="1">
      <alignment horizontal="center" vertical="center" wrapText="1"/>
      <protection hidden="1"/>
    </xf>
    <xf numFmtId="9" fontId="3" fillId="0" borderId="10" xfId="1" applyNumberFormat="1" applyFont="1" applyFill="1" applyBorder="1" applyAlignment="1" applyProtection="1">
      <alignment horizontal="center" vertical="center" wrapText="1"/>
      <protection hidden="1"/>
    </xf>
    <xf numFmtId="0" fontId="3" fillId="0" borderId="12" xfId="0" applyFont="1" applyFill="1" applyBorder="1" applyAlignment="1" applyProtection="1">
      <alignment horizontal="center" vertical="center" wrapText="1"/>
      <protection hidden="1"/>
    </xf>
    <xf numFmtId="0" fontId="3" fillId="0" borderId="11" xfId="0" applyFont="1" applyFill="1" applyBorder="1" applyAlignment="1" applyProtection="1">
      <alignment horizontal="center" vertical="center" wrapText="1"/>
      <protection hidden="1"/>
    </xf>
    <xf numFmtId="15" fontId="3" fillId="0" borderId="9" xfId="0" applyNumberFormat="1" applyFont="1" applyFill="1" applyBorder="1" applyAlignment="1" applyProtection="1">
      <alignment horizontal="center" vertical="center" wrapText="1"/>
      <protection hidden="1"/>
    </xf>
    <xf numFmtId="0" fontId="3" fillId="0" borderId="46"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10" xfId="0" quotePrefix="1" applyFont="1" applyFill="1" applyBorder="1" applyAlignment="1" applyProtection="1">
      <alignment horizontal="center" vertical="center" wrapText="1"/>
      <protection hidden="1"/>
    </xf>
    <xf numFmtId="15" fontId="3" fillId="0" borderId="37" xfId="0" applyNumberFormat="1" applyFont="1" applyFill="1" applyBorder="1" applyAlignment="1" applyProtection="1">
      <alignment horizontal="center" vertical="center" wrapText="1"/>
      <protection hidden="1"/>
    </xf>
    <xf numFmtId="0" fontId="3" fillId="0" borderId="37" xfId="0" applyFont="1" applyFill="1" applyBorder="1" applyAlignment="1" applyProtection="1">
      <alignment horizontal="center" vertical="center" wrapText="1"/>
      <protection hidden="1"/>
    </xf>
    <xf numFmtId="0" fontId="3" fillId="0" borderId="48" xfId="0" applyFont="1" applyFill="1" applyBorder="1" applyAlignment="1" applyProtection="1">
      <alignment horizontal="center" vertical="center" wrapText="1"/>
      <protection hidden="1"/>
    </xf>
    <xf numFmtId="9" fontId="3" fillId="0" borderId="37" xfId="1" applyNumberFormat="1" applyFont="1" applyFill="1" applyBorder="1" applyAlignment="1" applyProtection="1">
      <alignment horizontal="center" vertical="center" wrapText="1"/>
      <protection hidden="1"/>
    </xf>
    <xf numFmtId="0" fontId="3" fillId="0" borderId="38" xfId="0" applyFont="1" applyFill="1" applyBorder="1" applyAlignment="1" applyProtection="1">
      <alignment horizontal="center" vertical="center" wrapText="1"/>
      <protection hidden="1"/>
    </xf>
    <xf numFmtId="0" fontId="3" fillId="0" borderId="47" xfId="0" applyFont="1" applyFill="1" applyBorder="1" applyAlignment="1" applyProtection="1">
      <alignment horizontal="center" vertical="center" wrapText="1"/>
      <protection hidden="1"/>
    </xf>
    <xf numFmtId="15" fontId="3" fillId="0" borderId="35" xfId="0" applyNumberFormat="1" applyFont="1" applyFill="1" applyBorder="1" applyAlignment="1" applyProtection="1">
      <alignment horizontal="center" vertical="center" wrapText="1"/>
      <protection hidden="1"/>
    </xf>
    <xf numFmtId="0" fontId="0" fillId="26" borderId="55" xfId="0" applyFill="1" applyBorder="1" applyAlignment="1">
      <alignment horizontal="center" vertical="center"/>
    </xf>
    <xf numFmtId="0" fontId="0" fillId="26" borderId="56" xfId="0" applyFill="1" applyBorder="1" applyAlignment="1">
      <alignment horizontal="center" vertical="center"/>
    </xf>
    <xf numFmtId="0" fontId="0" fillId="26" borderId="56" xfId="0" applyFill="1" applyBorder="1" applyAlignment="1">
      <alignment horizontal="justify" vertical="center"/>
    </xf>
    <xf numFmtId="0" fontId="0" fillId="26" borderId="57" xfId="0" applyFill="1" applyBorder="1" applyAlignment="1">
      <alignment horizontal="center" vertical="center"/>
    </xf>
    <xf numFmtId="0" fontId="2" fillId="2" borderId="34" xfId="0" applyFont="1" applyFill="1" applyBorder="1" applyAlignment="1" applyProtection="1">
      <alignment horizontal="center" vertical="center" wrapText="1"/>
    </xf>
    <xf numFmtId="0" fontId="2" fillId="2" borderId="41" xfId="0" applyFont="1" applyFill="1" applyBorder="1" applyAlignment="1" applyProtection="1">
      <alignment horizontal="center" vertical="center" wrapText="1"/>
    </xf>
    <xf numFmtId="0" fontId="2" fillId="2" borderId="45"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9" borderId="26" xfId="0" applyFont="1" applyFill="1" applyBorder="1" applyAlignment="1" applyProtection="1">
      <alignment horizontal="center" vertical="center" wrapText="1"/>
    </xf>
    <xf numFmtId="0" fontId="2" fillId="9" borderId="2" xfId="0" applyFont="1" applyFill="1" applyBorder="1" applyAlignment="1" applyProtection="1">
      <alignment horizontal="center" vertical="center" wrapText="1"/>
    </xf>
    <xf numFmtId="0" fontId="2" fillId="9" borderId="29" xfId="0" applyFont="1" applyFill="1" applyBorder="1" applyAlignment="1" applyProtection="1">
      <alignment horizontal="center" vertical="center" wrapText="1"/>
    </xf>
    <xf numFmtId="0" fontId="2" fillId="9" borderId="4" xfId="0" applyFont="1" applyFill="1" applyBorder="1" applyAlignment="1" applyProtection="1">
      <alignment horizontal="center" vertical="center" wrapText="1"/>
    </xf>
    <xf numFmtId="0" fontId="2" fillId="2" borderId="43"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44"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8" borderId="27" xfId="0" applyFont="1" applyFill="1" applyBorder="1" applyAlignment="1" applyProtection="1">
      <alignment horizontal="center" vertical="center" wrapText="1"/>
    </xf>
    <xf numFmtId="0" fontId="2" fillId="8" borderId="1" xfId="0" applyFont="1" applyFill="1" applyBorder="1" applyAlignment="1" applyProtection="1">
      <alignment horizontal="center" vertical="center" wrapText="1"/>
    </xf>
    <xf numFmtId="0" fontId="2" fillId="8" borderId="26" xfId="0" applyFont="1" applyFill="1" applyBorder="1" applyAlignment="1" applyProtection="1">
      <alignment horizontal="center" vertical="center" wrapText="1"/>
    </xf>
    <xf numFmtId="0" fontId="2" fillId="8" borderId="2" xfId="0" applyFont="1" applyFill="1" applyBorder="1" applyAlignment="1" applyProtection="1">
      <alignment horizontal="center" vertical="center" wrapText="1"/>
    </xf>
    <xf numFmtId="9" fontId="2" fillId="8" borderId="26" xfId="1" applyFont="1" applyFill="1" applyBorder="1" applyAlignment="1" applyProtection="1">
      <alignment horizontal="center" vertical="center" wrapText="1"/>
    </xf>
    <xf numFmtId="9" fontId="2" fillId="8" borderId="2" xfId="1" applyFont="1" applyFill="1" applyBorder="1" applyAlignment="1" applyProtection="1">
      <alignment horizontal="center" vertical="center" wrapText="1"/>
    </xf>
    <xf numFmtId="0" fontId="2" fillId="8" borderId="28" xfId="0" applyFont="1" applyFill="1" applyBorder="1" applyAlignment="1" applyProtection="1">
      <alignment horizontal="center" vertical="center" wrapText="1"/>
    </xf>
    <xf numFmtId="0" fontId="2" fillId="8" borderId="3" xfId="0" applyFont="1" applyFill="1" applyBorder="1" applyAlignment="1" applyProtection="1">
      <alignment horizontal="center" vertical="center" wrapText="1"/>
    </xf>
    <xf numFmtId="0" fontId="2" fillId="9" borderId="50" xfId="0" applyFont="1" applyFill="1" applyBorder="1" applyAlignment="1" applyProtection="1">
      <alignment horizontal="center" vertical="center" wrapText="1"/>
    </xf>
    <xf numFmtId="0" fontId="2" fillId="9" borderId="51" xfId="0" applyFont="1" applyFill="1" applyBorder="1" applyAlignment="1" applyProtection="1">
      <alignment horizontal="center" vertical="center" wrapText="1"/>
    </xf>
    <xf numFmtId="0" fontId="2" fillId="3" borderId="28"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6" borderId="50" xfId="0" applyFont="1" applyFill="1" applyBorder="1" applyAlignment="1" applyProtection="1">
      <alignment horizontal="center" vertical="center" wrapText="1"/>
    </xf>
    <xf numFmtId="0" fontId="2" fillId="6" borderId="51" xfId="0" applyFont="1" applyFill="1" applyBorder="1" applyAlignment="1" applyProtection="1">
      <alignment horizontal="center" vertical="center" wrapText="1"/>
    </xf>
    <xf numFmtId="0" fontId="2" fillId="6" borderId="26" xfId="0" applyFont="1" applyFill="1" applyBorder="1" applyAlignment="1" applyProtection="1">
      <alignment horizontal="center" vertical="center" wrapText="1"/>
    </xf>
    <xf numFmtId="0" fontId="2" fillId="6" borderId="2" xfId="0" applyFont="1" applyFill="1" applyBorder="1" applyAlignment="1" applyProtection="1">
      <alignment horizontal="center" vertical="center" wrapText="1"/>
    </xf>
    <xf numFmtId="0" fontId="2" fillId="7" borderId="28" xfId="0" applyFont="1" applyFill="1" applyBorder="1" applyAlignment="1" applyProtection="1">
      <alignment horizontal="center" vertical="center" wrapText="1"/>
    </xf>
    <xf numFmtId="0" fontId="2" fillId="7" borderId="3" xfId="0" applyFont="1" applyFill="1" applyBorder="1" applyAlignment="1" applyProtection="1">
      <alignment horizontal="center" vertical="center" wrapText="1"/>
    </xf>
    <xf numFmtId="0" fontId="2" fillId="6" borderId="29" xfId="0"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xf>
    <xf numFmtId="0" fontId="2" fillId="7" borderId="27"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2" fillId="7" borderId="26"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1" fontId="2" fillId="7" borderId="26" xfId="0" applyNumberFormat="1" applyFont="1" applyFill="1" applyBorder="1" applyAlignment="1" applyProtection="1">
      <alignment horizontal="center" vertical="center" wrapText="1"/>
    </xf>
    <xf numFmtId="1" fontId="2" fillId="7" borderId="2" xfId="0" applyNumberFormat="1" applyFont="1" applyFill="1" applyBorder="1" applyAlignment="1" applyProtection="1">
      <alignment horizontal="center" vertical="center" wrapText="1"/>
    </xf>
    <xf numFmtId="9" fontId="2" fillId="7" borderId="26" xfId="1" applyFont="1" applyFill="1" applyBorder="1" applyAlignment="1" applyProtection="1">
      <alignment horizontal="center" vertical="center" wrapText="1"/>
    </xf>
    <xf numFmtId="9" fontId="2" fillId="7" borderId="2" xfId="1" applyFont="1" applyFill="1" applyBorder="1" applyAlignment="1" applyProtection="1">
      <alignment horizontal="center" vertical="center" wrapText="1"/>
    </xf>
    <xf numFmtId="0" fontId="2" fillId="23" borderId="26" xfId="0" applyFont="1" applyFill="1" applyBorder="1" applyAlignment="1" applyProtection="1">
      <alignment horizontal="center" vertical="center" wrapText="1"/>
    </xf>
    <xf numFmtId="0" fontId="2" fillId="23" borderId="2" xfId="0" applyFont="1" applyFill="1" applyBorder="1" applyAlignment="1" applyProtection="1">
      <alignment horizontal="center" vertical="center" wrapText="1"/>
    </xf>
    <xf numFmtId="9" fontId="2" fillId="6" borderId="26" xfId="1" applyFont="1" applyFill="1" applyBorder="1" applyAlignment="1" applyProtection="1">
      <alignment horizontal="center" vertical="center" wrapText="1"/>
    </xf>
    <xf numFmtId="9" fontId="2" fillId="6" borderId="2" xfId="1" applyFont="1" applyFill="1" applyBorder="1" applyAlignment="1" applyProtection="1">
      <alignment horizontal="center" vertical="center" wrapText="1"/>
    </xf>
    <xf numFmtId="0" fontId="2" fillId="3" borderId="34" xfId="0" applyFont="1" applyFill="1" applyBorder="1" applyAlignment="1" applyProtection="1">
      <alignment horizontal="center" vertical="center" wrapText="1"/>
    </xf>
    <xf numFmtId="0" fontId="2" fillId="3" borderId="26" xfId="0" applyFont="1" applyFill="1" applyBorder="1" applyAlignment="1" applyProtection="1">
      <alignment horizontal="center" vertical="center" wrapText="1"/>
    </xf>
    <xf numFmtId="0" fontId="9" fillId="18" borderId="49" xfId="0" applyFont="1" applyFill="1" applyBorder="1" applyAlignment="1" applyProtection="1">
      <alignment horizontal="center" vertical="center" wrapText="1"/>
    </xf>
    <xf numFmtId="0" fontId="9" fillId="18" borderId="31" xfId="0" applyFont="1" applyFill="1" applyBorder="1" applyAlignment="1" applyProtection="1">
      <alignment horizontal="center" vertical="center" wrapText="1"/>
    </xf>
    <xf numFmtId="9" fontId="9" fillId="18" borderId="31" xfId="1" applyFont="1" applyFill="1" applyBorder="1" applyAlignment="1" applyProtection="1">
      <alignment horizontal="center" vertical="center" wrapText="1"/>
    </xf>
    <xf numFmtId="0" fontId="9" fillId="18" borderId="33" xfId="0" applyFont="1" applyFill="1" applyBorder="1" applyAlignment="1" applyProtection="1">
      <alignment horizontal="center" vertical="center" wrapText="1"/>
    </xf>
    <xf numFmtId="0" fontId="2" fillId="5" borderId="28"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9" fillId="25" borderId="30" xfId="0" applyFont="1" applyFill="1" applyBorder="1" applyAlignment="1" applyProtection="1">
      <alignment horizontal="center" vertical="center" wrapText="1"/>
    </xf>
    <xf numFmtId="0" fontId="9" fillId="25" borderId="31" xfId="0" applyFont="1" applyFill="1" applyBorder="1" applyAlignment="1" applyProtection="1">
      <alignment horizontal="center" vertical="center" wrapText="1"/>
    </xf>
    <xf numFmtId="0" fontId="9" fillId="25" borderId="33" xfId="0" applyFont="1" applyFill="1" applyBorder="1" applyAlignment="1" applyProtection="1">
      <alignment horizontal="center" vertical="center" wrapText="1"/>
    </xf>
    <xf numFmtId="0" fontId="9" fillId="20" borderId="30" xfId="0" applyFont="1" applyFill="1" applyBorder="1" applyAlignment="1" applyProtection="1">
      <alignment horizontal="center" vertical="center" wrapText="1"/>
    </xf>
    <xf numFmtId="0" fontId="9" fillId="20" borderId="31" xfId="0" applyFont="1" applyFill="1" applyBorder="1" applyAlignment="1" applyProtection="1">
      <alignment horizontal="center" vertical="center" wrapText="1"/>
    </xf>
    <xf numFmtId="0" fontId="9" fillId="20" borderId="32" xfId="0" applyFont="1" applyFill="1" applyBorder="1" applyAlignment="1" applyProtection="1">
      <alignment horizontal="center" vertical="center" wrapText="1"/>
    </xf>
    <xf numFmtId="0" fontId="2" fillId="23" borderId="29" xfId="0" applyFont="1" applyFill="1" applyBorder="1" applyAlignment="1" applyProtection="1">
      <alignment horizontal="center" vertical="center" wrapText="1"/>
    </xf>
    <xf numFmtId="0" fontId="2" fillId="23" borderId="4"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23" borderId="27" xfId="0" applyFont="1" applyFill="1" applyBorder="1" applyAlignment="1" applyProtection="1">
      <alignment horizontal="center" vertical="center" wrapText="1"/>
    </xf>
    <xf numFmtId="0" fontId="2" fillId="23" borderId="1" xfId="0" applyFont="1" applyFill="1" applyBorder="1" applyAlignment="1" applyProtection="1">
      <alignment horizontal="center" vertical="center" wrapText="1"/>
    </xf>
    <xf numFmtId="0" fontId="7" fillId="15" borderId="15" xfId="0" applyFont="1" applyFill="1" applyBorder="1" applyAlignment="1">
      <alignment horizontal="center"/>
    </xf>
    <xf numFmtId="0" fontId="7" fillId="15" borderId="39" xfId="0" applyFont="1" applyFill="1" applyBorder="1" applyAlignment="1">
      <alignment horizontal="center"/>
    </xf>
    <xf numFmtId="0" fontId="7" fillId="15" borderId="9" xfId="0" applyFont="1" applyFill="1" applyBorder="1" applyAlignment="1">
      <alignment horizontal="center"/>
    </xf>
    <xf numFmtId="0" fontId="7" fillId="15" borderId="11" xfId="0" applyFont="1" applyFill="1" applyBorder="1" applyAlignment="1">
      <alignment horizontal="center"/>
    </xf>
    <xf numFmtId="0" fontId="7" fillId="15" borderId="21" xfId="0" applyFont="1" applyFill="1" applyBorder="1" applyAlignment="1">
      <alignment horizontal="center"/>
    </xf>
    <xf numFmtId="0" fontId="7" fillId="15" borderId="40" xfId="0" applyFont="1" applyFill="1" applyBorder="1" applyAlignment="1">
      <alignment horizontal="center"/>
    </xf>
    <xf numFmtId="0" fontId="7" fillId="15" borderId="58" xfId="0" applyFont="1" applyFill="1" applyBorder="1" applyAlignment="1">
      <alignment horizontal="center"/>
    </xf>
    <xf numFmtId="0" fontId="7" fillId="15" borderId="17" xfId="0" applyFont="1" applyFill="1" applyBorder="1" applyAlignment="1">
      <alignment horizontal="center"/>
    </xf>
    <xf numFmtId="0" fontId="7" fillId="15" borderId="59" xfId="0" applyFont="1" applyFill="1" applyBorder="1" applyAlignment="1">
      <alignment horizontal="center"/>
    </xf>
    <xf numFmtId="0" fontId="7" fillId="15" borderId="18" xfId="0" applyFont="1" applyFill="1" applyBorder="1" applyAlignment="1">
      <alignment horizontal="center"/>
    </xf>
    <xf numFmtId="0" fontId="7" fillId="15" borderId="60" xfId="0" applyFont="1" applyFill="1" applyBorder="1" applyAlignment="1">
      <alignment horizontal="center"/>
    </xf>
    <xf numFmtId="0" fontId="7" fillId="15" borderId="25" xfId="0" applyFont="1" applyFill="1" applyBorder="1" applyAlignment="1">
      <alignment horizontal="center"/>
    </xf>
    <xf numFmtId="0" fontId="8" fillId="15" borderId="58" xfId="0" applyFont="1" applyFill="1" applyBorder="1" applyAlignment="1">
      <alignment horizontal="center" vertical="center" wrapText="1"/>
    </xf>
    <xf numFmtId="0" fontId="8" fillId="15" borderId="16" xfId="0" applyFont="1" applyFill="1" applyBorder="1" applyAlignment="1">
      <alignment horizontal="center" vertical="center"/>
    </xf>
    <xf numFmtId="0" fontId="8" fillId="15" borderId="17" xfId="0" applyFont="1" applyFill="1" applyBorder="1" applyAlignment="1">
      <alignment horizontal="center" vertical="center"/>
    </xf>
    <xf numFmtId="0" fontId="8" fillId="15" borderId="59" xfId="0" applyFont="1" applyFill="1" applyBorder="1" applyAlignment="1">
      <alignment horizontal="center" vertical="center"/>
    </xf>
    <xf numFmtId="0" fontId="8" fillId="15" borderId="0" xfId="0" applyFont="1" applyFill="1" applyBorder="1" applyAlignment="1">
      <alignment horizontal="center" vertical="center"/>
    </xf>
    <xf numFmtId="0" fontId="8" fillId="15" borderId="18" xfId="0" applyFont="1" applyFill="1" applyBorder="1" applyAlignment="1">
      <alignment horizontal="center" vertical="center"/>
    </xf>
    <xf numFmtId="0" fontId="8" fillId="15" borderId="60" xfId="0" applyFont="1" applyFill="1" applyBorder="1" applyAlignment="1">
      <alignment horizontal="center" vertical="center"/>
    </xf>
    <xf numFmtId="0" fontId="8" fillId="15" borderId="23" xfId="0" applyFont="1" applyFill="1" applyBorder="1" applyAlignment="1">
      <alignment horizontal="center" vertical="center"/>
    </xf>
    <xf numFmtId="0" fontId="8" fillId="15" borderId="25" xfId="0" applyFont="1" applyFill="1" applyBorder="1" applyAlignment="1">
      <alignment horizontal="center" vertical="center"/>
    </xf>
    <xf numFmtId="0" fontId="0" fillId="9" borderId="55" xfId="0" applyFill="1" applyBorder="1" applyAlignment="1">
      <alignment horizontal="center"/>
    </xf>
    <xf numFmtId="0" fontId="0" fillId="9" borderId="56" xfId="0" applyFill="1" applyBorder="1" applyAlignment="1">
      <alignment horizontal="center"/>
    </xf>
    <xf numFmtId="0" fontId="15" fillId="9" borderId="56" xfId="0" applyFont="1" applyFill="1" applyBorder="1" applyAlignment="1">
      <alignment horizontal="center"/>
    </xf>
    <xf numFmtId="9" fontId="0" fillId="9" borderId="56" xfId="1" applyFont="1" applyFill="1" applyBorder="1" applyAlignment="1">
      <alignment horizontal="center"/>
    </xf>
    <xf numFmtId="1" fontId="0" fillId="9" borderId="56" xfId="0" applyNumberFormat="1" applyFill="1" applyBorder="1" applyAlignment="1">
      <alignment horizontal="center"/>
    </xf>
    <xf numFmtId="0" fontId="0" fillId="9" borderId="57" xfId="0" applyFill="1" applyBorder="1" applyAlignment="1">
      <alignment horizontal="center"/>
    </xf>
    <xf numFmtId="0" fontId="9" fillId="22" borderId="30" xfId="0" applyFont="1" applyFill="1" applyBorder="1" applyAlignment="1" applyProtection="1">
      <alignment horizontal="center" vertical="center" wrapText="1"/>
    </xf>
    <xf numFmtId="0" fontId="9" fillId="22" borderId="31" xfId="0" applyFont="1" applyFill="1" applyBorder="1" applyAlignment="1" applyProtection="1">
      <alignment horizontal="center" vertical="center" wrapText="1"/>
    </xf>
    <xf numFmtId="1" fontId="9" fillId="22" borderId="31" xfId="0" applyNumberFormat="1" applyFont="1" applyFill="1" applyBorder="1" applyAlignment="1" applyProtection="1">
      <alignment horizontal="center" vertical="center" wrapText="1"/>
    </xf>
    <xf numFmtId="9" fontId="9" fillId="22" borderId="31" xfId="1" applyFont="1" applyFill="1" applyBorder="1" applyAlignment="1" applyProtection="1">
      <alignment horizontal="center" vertical="center" wrapText="1"/>
    </xf>
    <xf numFmtId="0" fontId="9" fillId="22" borderId="32" xfId="0" applyFont="1" applyFill="1" applyBorder="1" applyAlignment="1" applyProtection="1">
      <alignment horizontal="center" vertical="center" wrapText="1"/>
    </xf>
    <xf numFmtId="9" fontId="2" fillId="3" borderId="26" xfId="0" applyNumberFormat="1" applyFont="1" applyFill="1" applyBorder="1" applyAlignment="1" applyProtection="1">
      <alignment horizontal="center" vertical="center" wrapText="1"/>
    </xf>
    <xf numFmtId="9" fontId="2" fillId="3" borderId="2" xfId="0" applyNumberFormat="1" applyFont="1" applyFill="1" applyBorder="1" applyAlignment="1" applyProtection="1">
      <alignment horizontal="center" vertical="center" wrapText="1"/>
    </xf>
    <xf numFmtId="0" fontId="9" fillId="21" borderId="30" xfId="0" applyFont="1" applyFill="1" applyBorder="1" applyAlignment="1" applyProtection="1">
      <alignment horizontal="center" vertical="center" wrapText="1"/>
    </xf>
    <xf numFmtId="0" fontId="9" fillId="21" borderId="31" xfId="0" applyFont="1" applyFill="1" applyBorder="1" applyAlignment="1" applyProtection="1">
      <alignment horizontal="center" vertical="center" wrapText="1"/>
    </xf>
    <xf numFmtId="9" fontId="9" fillId="21" borderId="31" xfId="1" applyFont="1" applyFill="1" applyBorder="1" applyAlignment="1" applyProtection="1">
      <alignment horizontal="center" vertical="center" wrapText="1"/>
    </xf>
    <xf numFmtId="0" fontId="9" fillId="21" borderId="32" xfId="0" applyFont="1" applyFill="1" applyBorder="1" applyAlignment="1" applyProtection="1">
      <alignment horizontal="center" vertical="center" wrapText="1"/>
    </xf>
    <xf numFmtId="0" fontId="9" fillId="16" borderId="49" xfId="0" applyFont="1" applyFill="1" applyBorder="1" applyAlignment="1" applyProtection="1">
      <alignment horizontal="center" vertical="center" wrapText="1"/>
    </xf>
    <xf numFmtId="0" fontId="9" fillId="16" borderId="31" xfId="0" applyFont="1" applyFill="1" applyBorder="1" applyAlignment="1" applyProtection="1">
      <alignment horizontal="center" vertical="center" wrapText="1"/>
    </xf>
    <xf numFmtId="0" fontId="9" fillId="16" borderId="33" xfId="0" applyFont="1" applyFill="1" applyBorder="1" applyAlignment="1" applyProtection="1">
      <alignment horizontal="center" vertical="center" wrapText="1"/>
    </xf>
    <xf numFmtId="0" fontId="9" fillId="17" borderId="30" xfId="0" applyFont="1" applyFill="1" applyBorder="1" applyAlignment="1" applyProtection="1">
      <alignment horizontal="center" vertical="center" wrapText="1"/>
    </xf>
    <xf numFmtId="0" fontId="9" fillId="17" borderId="31" xfId="0" applyFont="1" applyFill="1" applyBorder="1" applyAlignment="1" applyProtection="1">
      <alignment horizontal="center" vertical="center" wrapText="1"/>
    </xf>
    <xf numFmtId="0" fontId="9" fillId="17" borderId="32" xfId="0" applyFont="1" applyFill="1" applyBorder="1" applyAlignment="1" applyProtection="1">
      <alignment horizontal="center" vertical="center" wrapText="1"/>
    </xf>
    <xf numFmtId="0" fontId="9" fillId="19" borderId="30" xfId="0" applyFont="1" applyFill="1" applyBorder="1" applyAlignment="1" applyProtection="1">
      <alignment horizontal="center" vertical="center" wrapText="1"/>
    </xf>
    <xf numFmtId="0" fontId="9" fillId="19" borderId="31" xfId="0" applyFont="1" applyFill="1" applyBorder="1" applyAlignment="1" applyProtection="1">
      <alignment horizontal="justify" vertical="center" wrapText="1"/>
    </xf>
    <xf numFmtId="0" fontId="9" fillId="19" borderId="31" xfId="0" applyFont="1" applyFill="1" applyBorder="1" applyAlignment="1" applyProtection="1">
      <alignment horizontal="center" vertical="center" wrapText="1"/>
    </xf>
    <xf numFmtId="0" fontId="9" fillId="19" borderId="32" xfId="0" applyFont="1"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2" fillId="5" borderId="34"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3" fillId="24" borderId="5" xfId="0" applyFont="1" applyFill="1" applyBorder="1" applyAlignment="1" applyProtection="1">
      <alignment horizontal="center" vertical="center" wrapText="1"/>
      <protection hidden="1"/>
    </xf>
    <xf numFmtId="0" fontId="3" fillId="24" borderId="6" xfId="0" applyFont="1" applyFill="1" applyBorder="1" applyAlignment="1" applyProtection="1">
      <alignment horizontal="center" vertical="center" wrapText="1"/>
      <protection hidden="1"/>
    </xf>
    <xf numFmtId="0" fontId="3" fillId="24" borderId="7" xfId="0" applyFont="1" applyFill="1" applyBorder="1" applyAlignment="1" applyProtection="1">
      <alignment horizontal="center" vertical="center" wrapText="1"/>
      <protection hidden="1"/>
    </xf>
    <xf numFmtId="0" fontId="3" fillId="4" borderId="5" xfId="0" applyFont="1" applyFill="1" applyBorder="1" applyAlignment="1" applyProtection="1">
      <alignment horizontal="center" vertical="center" wrapText="1"/>
      <protection hidden="1"/>
    </xf>
    <xf numFmtId="0" fontId="3" fillId="4" borderId="6" xfId="0" applyFont="1" applyFill="1" applyBorder="1" applyAlignment="1" applyProtection="1">
      <alignment horizontal="center" vertical="center" wrapText="1"/>
      <protection hidden="1"/>
    </xf>
    <xf numFmtId="9" fontId="3" fillId="4" borderId="6" xfId="0" applyNumberFormat="1" applyFont="1" applyFill="1" applyBorder="1" applyAlignment="1" applyProtection="1">
      <alignment horizontal="center" vertical="center" wrapText="1"/>
      <protection hidden="1"/>
    </xf>
    <xf numFmtId="0" fontId="3" fillId="4" borderId="8" xfId="0" applyFont="1" applyFill="1" applyBorder="1" applyAlignment="1" applyProtection="1">
      <alignment horizontal="center" vertical="center" wrapText="1"/>
      <protection hidden="1"/>
    </xf>
    <xf numFmtId="0" fontId="3" fillId="10" borderId="5" xfId="0" applyFont="1" applyFill="1" applyBorder="1" applyAlignment="1" applyProtection="1">
      <alignment horizontal="center" vertical="center" wrapText="1"/>
      <protection hidden="1"/>
    </xf>
    <xf numFmtId="0" fontId="3" fillId="10" borderId="6" xfId="0" applyFont="1" applyFill="1" applyBorder="1" applyAlignment="1" applyProtection="1">
      <alignment horizontal="center" vertical="center" wrapText="1"/>
      <protection hidden="1"/>
    </xf>
    <xf numFmtId="0" fontId="3" fillId="10" borderId="8" xfId="0" applyFont="1" applyFill="1" applyBorder="1" applyAlignment="1" applyProtection="1">
      <alignment horizontal="center" vertical="center" wrapText="1"/>
      <protection hidden="1"/>
    </xf>
  </cellXfs>
  <cellStyles count="3">
    <cellStyle name="Normal" xfId="0" builtinId="0"/>
    <cellStyle name="Normal 2" xfId="2"/>
    <cellStyle name="Porcentaje" xfId="1" builtinId="5"/>
  </cellStyles>
  <dxfs count="126">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theme="6" tint="-0.499984740745262"/>
        </patternFill>
      </fill>
    </dxf>
    <dxf>
      <font>
        <b/>
        <i val="0"/>
        <strike val="0"/>
        <color theme="0"/>
      </font>
      <fill>
        <patternFill>
          <bgColor rgb="FFC00000"/>
        </patternFill>
      </fill>
    </dxf>
    <dxf>
      <font>
        <strike val="0"/>
        <color rgb="FFC00000"/>
      </font>
      <fill>
        <patternFill>
          <bgColor theme="0" tint="-4.9989318521683403E-2"/>
        </patternFill>
      </fill>
    </dxf>
    <dxf>
      <font>
        <b/>
        <i val="0"/>
        <strike val="0"/>
        <color theme="1"/>
      </font>
      <fill>
        <patternFill>
          <bgColor rgb="FFFFC000"/>
        </patternFill>
      </fill>
    </dxf>
    <dxf>
      <font>
        <b/>
        <i val="0"/>
        <strike val="0"/>
        <color theme="0"/>
      </font>
      <fill>
        <patternFill>
          <bgColor theme="6" tint="-0.499984740745262"/>
        </patternFill>
      </fill>
    </dxf>
    <dxf>
      <font>
        <b/>
        <i val="0"/>
        <strike val="0"/>
        <color theme="0"/>
      </font>
      <fill>
        <patternFill>
          <bgColor rgb="FFC00000"/>
        </patternFill>
      </fill>
    </dxf>
    <dxf>
      <font>
        <strike val="0"/>
        <color rgb="FFC00000"/>
      </font>
      <fill>
        <patternFill>
          <bgColor theme="0" tint="-4.9989318521683403E-2"/>
        </patternFill>
      </fill>
    </dxf>
    <dxf>
      <font>
        <b/>
        <i val="0"/>
        <strike val="0"/>
        <color theme="1"/>
      </font>
      <fill>
        <patternFill>
          <bgColor rgb="FFFFC000"/>
        </patternFill>
      </fill>
    </dxf>
    <dxf>
      <font>
        <b/>
        <i val="0"/>
        <strike val="0"/>
        <color theme="0" tint="-4.9989318521683403E-2"/>
      </font>
      <fill>
        <patternFill>
          <bgColor rgb="FFC00000"/>
        </patternFill>
      </fill>
    </dxf>
    <dxf>
      <font>
        <strike val="0"/>
        <color theme="0"/>
      </font>
      <fill>
        <patternFill>
          <bgColor theme="6" tint="-0.499984740745262"/>
        </patternFill>
      </fill>
    </dxf>
    <dxf>
      <font>
        <b/>
        <i val="0"/>
        <color theme="1"/>
      </font>
      <fill>
        <patternFill>
          <bgColor rgb="FFFFC000"/>
        </patternFill>
      </fill>
    </dxf>
    <dxf>
      <font>
        <b/>
        <i val="0"/>
        <strike val="0"/>
        <color theme="0"/>
      </font>
      <fill>
        <patternFill>
          <bgColor theme="6" tint="-0.499984740745262"/>
        </patternFill>
      </fill>
    </dxf>
    <dxf>
      <font>
        <b/>
        <i val="0"/>
        <strike val="0"/>
        <color theme="0"/>
      </font>
      <fill>
        <patternFill>
          <bgColor rgb="FFC00000"/>
        </patternFill>
      </fill>
    </dxf>
    <dxf>
      <font>
        <strike val="0"/>
        <color rgb="FFC00000"/>
      </font>
      <fill>
        <patternFill>
          <bgColor theme="0" tint="-4.9989318521683403E-2"/>
        </patternFill>
      </fill>
    </dxf>
    <dxf>
      <font>
        <b/>
        <i val="0"/>
        <strike val="0"/>
        <color theme="1"/>
      </font>
      <fill>
        <patternFill>
          <bgColor rgb="FFFFC000"/>
        </patternFill>
      </fill>
    </dxf>
    <dxf>
      <font>
        <strike val="0"/>
        <color theme="0"/>
      </font>
      <fill>
        <patternFill>
          <bgColor theme="6" tint="-0.499984740745262"/>
        </patternFill>
      </fill>
    </dxf>
    <dxf>
      <font>
        <strike val="0"/>
        <color theme="1"/>
      </font>
      <fill>
        <patternFill>
          <bgColor rgb="FFFFC000"/>
        </patternFill>
      </fill>
    </dxf>
    <dxf>
      <font>
        <strike val="0"/>
        <color theme="0"/>
      </font>
      <fill>
        <patternFill>
          <bgColor rgb="FFC00000"/>
        </patternFill>
      </fill>
    </dxf>
    <dxf>
      <font>
        <b/>
        <i val="0"/>
        <strike val="0"/>
        <color rgb="FFC00000"/>
      </font>
      <fill>
        <patternFill>
          <bgColor theme="0" tint="-4.9989318521683403E-2"/>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color theme="0"/>
      </font>
      <fill>
        <patternFill>
          <bgColor rgb="FFC00000"/>
        </patternFill>
      </fill>
    </dxf>
    <dxf>
      <font>
        <b/>
        <i val="0"/>
        <color theme="0"/>
      </font>
      <fill>
        <patternFill>
          <bgColor theme="6" tint="-0.499984740745262"/>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color theme="0"/>
      </font>
      <fill>
        <patternFill>
          <bgColor rgb="FFC00000"/>
        </patternFill>
      </fill>
    </dxf>
    <dxf>
      <font>
        <b/>
        <i val="0"/>
        <color theme="0"/>
      </font>
      <fill>
        <patternFill>
          <bgColor theme="6" tint="-0.499984740745262"/>
        </patternFill>
      </fill>
    </dxf>
    <dxf>
      <font>
        <b val="0"/>
        <i/>
      </font>
      <fill>
        <patternFill>
          <bgColor theme="9" tint="-0.24994659260841701"/>
        </patternFill>
      </fill>
    </dxf>
    <dxf>
      <font>
        <b val="0"/>
        <i/>
      </font>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113276</xdr:colOff>
      <xdr:row>0</xdr:row>
      <xdr:rowOff>37328</xdr:rowOff>
    </xdr:from>
    <xdr:to>
      <xdr:col>1</xdr:col>
      <xdr:colOff>690220</xdr:colOff>
      <xdr:row>3</xdr:row>
      <xdr:rowOff>184806</xdr:rowOff>
    </xdr:to>
    <xdr:pic>
      <xdr:nvPicPr>
        <xdr:cNvPr id="2"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276" y="37328"/>
          <a:ext cx="1338944" cy="7475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1428750</xdr:colOff>
      <xdr:row>0</xdr:row>
      <xdr:rowOff>54090</xdr:rowOff>
    </xdr:from>
    <xdr:to>
      <xdr:col>28</xdr:col>
      <xdr:colOff>3134124</xdr:colOff>
      <xdr:row>3</xdr:row>
      <xdr:rowOff>146617</xdr:rowOff>
    </xdr:to>
    <xdr:pic>
      <xdr:nvPicPr>
        <xdr:cNvPr id="3" name="0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689300" y="54090"/>
          <a:ext cx="1705374" cy="692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5/PM/CECS-FT-019%20Plan%20de%20Mejoramiento%20Final%20Vigencia%202014%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J78"/>
  <sheetViews>
    <sheetView tabSelected="1" topLeftCell="V2" zoomScaleNormal="100" zoomScaleSheetLayoutView="10" workbookViewId="0">
      <selection activeCell="Y9" sqref="Y9"/>
    </sheetView>
  </sheetViews>
  <sheetFormatPr baseColWidth="10" defaultRowHeight="15" x14ac:dyDescent="0.25"/>
  <cols>
    <col min="4" max="4" width="13.140625" customWidth="1"/>
    <col min="6" max="6" width="13" customWidth="1"/>
    <col min="7" max="7" width="15.85546875" customWidth="1"/>
    <col min="8" max="8" width="13.85546875" style="37" customWidth="1"/>
    <col min="9" max="9" width="17.5703125" style="37" customWidth="1"/>
    <col min="10" max="10" width="17.5703125" customWidth="1"/>
    <col min="11" max="11" width="13.28515625" customWidth="1"/>
    <col min="13" max="13" width="16.7109375" customWidth="1"/>
    <col min="14" max="14" width="12.7109375" style="37" customWidth="1"/>
    <col min="15" max="15" width="17.85546875" customWidth="1"/>
    <col min="16" max="16" width="16.5703125" customWidth="1"/>
    <col min="17" max="17" width="11.42578125" style="58"/>
    <col min="20" max="20" width="13.42578125" style="37" customWidth="1"/>
    <col min="21" max="21" width="14.42578125" style="37" customWidth="1"/>
    <col min="22" max="22" width="13.85546875" style="37" customWidth="1"/>
    <col min="23" max="23" width="13.7109375" style="37" customWidth="1"/>
    <col min="25" max="25" width="44.7109375" style="114" customWidth="1"/>
    <col min="26" max="26" width="12.85546875" customWidth="1"/>
    <col min="28" max="28" width="13.42578125" style="61" customWidth="1"/>
    <col min="29" max="29" width="48" customWidth="1"/>
    <col min="30" max="30" width="14.7109375" style="37" customWidth="1"/>
    <col min="31" max="31" width="0" hidden="1" customWidth="1"/>
    <col min="32" max="32" width="44.7109375" hidden="1" customWidth="1"/>
    <col min="33" max="33" width="13" hidden="1" customWidth="1"/>
    <col min="34" max="34" width="0" style="76" hidden="1" customWidth="1"/>
    <col min="35" max="35" width="14.42578125" hidden="1" customWidth="1"/>
    <col min="36" max="36" width="44.7109375" hidden="1" customWidth="1"/>
    <col min="37" max="37" width="14.7109375" hidden="1" customWidth="1"/>
    <col min="38" max="38" width="0" hidden="1" customWidth="1"/>
    <col min="39" max="39" width="44.7109375" hidden="1" customWidth="1"/>
    <col min="40" max="40" width="14.5703125" style="81" hidden="1" customWidth="1"/>
    <col min="41" max="41" width="0" style="76" hidden="1" customWidth="1"/>
    <col min="42" max="42" width="13.7109375" style="61" hidden="1" customWidth="1"/>
    <col min="43" max="43" width="44.7109375" hidden="1" customWidth="1"/>
    <col min="44" max="44" width="14.7109375" hidden="1" customWidth="1"/>
    <col min="45" max="45" width="0" hidden="1" customWidth="1"/>
    <col min="46" max="46" width="44.7109375" hidden="1" customWidth="1"/>
    <col min="47" max="47" width="13.28515625" hidden="1" customWidth="1"/>
    <col min="48" max="48" width="0" style="76" hidden="1" customWidth="1"/>
    <col min="49" max="49" width="13.5703125" style="61" hidden="1" customWidth="1"/>
    <col min="50" max="50" width="44.7109375" hidden="1" customWidth="1"/>
    <col min="51" max="51" width="14.7109375" hidden="1" customWidth="1"/>
    <col min="52" max="52" width="0" hidden="1" customWidth="1"/>
    <col min="53" max="53" width="44.7109375" hidden="1" customWidth="1"/>
    <col min="54" max="54" width="13.140625" hidden="1" customWidth="1"/>
    <col min="55" max="55" width="0" hidden="1" customWidth="1"/>
    <col min="56" max="56" width="13.5703125" hidden="1" customWidth="1"/>
    <col min="57" max="57" width="44.7109375" hidden="1" customWidth="1"/>
    <col min="58" max="58" width="14.7109375" hidden="1" customWidth="1"/>
    <col min="59" max="59" width="0" hidden="1" customWidth="1"/>
    <col min="60" max="60" width="14.7109375" hidden="1" customWidth="1"/>
    <col min="61" max="61" width="0" hidden="1" customWidth="1"/>
    <col min="62" max="62" width="14.7109375" hidden="1" customWidth="1"/>
  </cols>
  <sheetData>
    <row r="1" spans="1:62" ht="15.75" customHeight="1" x14ac:dyDescent="0.25">
      <c r="A1" s="213"/>
      <c r="B1" s="214"/>
      <c r="C1" s="225" t="s">
        <v>485</v>
      </c>
      <c r="D1" s="226"/>
      <c r="E1" s="226"/>
      <c r="F1" s="226"/>
      <c r="G1" s="226"/>
      <c r="H1" s="226"/>
      <c r="I1" s="226"/>
      <c r="J1" s="226"/>
      <c r="K1" s="226"/>
      <c r="L1" s="226"/>
      <c r="M1" s="226"/>
      <c r="N1" s="226"/>
      <c r="O1" s="226"/>
      <c r="P1" s="226"/>
      <c r="Q1" s="226"/>
      <c r="R1" s="226"/>
      <c r="S1" s="226"/>
      <c r="T1" s="226"/>
      <c r="U1" s="226"/>
      <c r="V1" s="226"/>
      <c r="W1" s="226"/>
      <c r="X1" s="226"/>
      <c r="Y1" s="226"/>
      <c r="Z1" s="226"/>
      <c r="AA1" s="226"/>
      <c r="AB1" s="227"/>
      <c r="AC1" s="219"/>
      <c r="AD1" s="220"/>
      <c r="AE1" s="115"/>
      <c r="AF1" s="115"/>
      <c r="AG1" s="115"/>
      <c r="AH1" s="116"/>
      <c r="AI1" s="115"/>
      <c r="AJ1" s="115"/>
      <c r="AK1" s="115"/>
      <c r="AL1" s="115"/>
      <c r="AM1" s="115"/>
      <c r="AN1" s="117"/>
      <c r="AO1" s="116"/>
      <c r="AP1" s="115"/>
      <c r="AQ1" s="115"/>
      <c r="AR1" s="115"/>
      <c r="AS1" s="115"/>
      <c r="AT1" s="115"/>
      <c r="AU1" s="115"/>
      <c r="AV1" s="116"/>
      <c r="AW1" s="115"/>
      <c r="AX1" s="115"/>
      <c r="AY1" s="115"/>
      <c r="AZ1" s="115"/>
      <c r="BA1" s="115"/>
      <c r="BB1" s="115"/>
      <c r="BC1" s="115"/>
      <c r="BD1" s="118"/>
    </row>
    <row r="2" spans="1:62" ht="15.75" customHeight="1" x14ac:dyDescent="0.25">
      <c r="A2" s="215"/>
      <c r="B2" s="216"/>
      <c r="C2" s="228"/>
      <c r="D2" s="229"/>
      <c r="E2" s="229"/>
      <c r="F2" s="229"/>
      <c r="G2" s="229"/>
      <c r="H2" s="229"/>
      <c r="I2" s="229"/>
      <c r="J2" s="229"/>
      <c r="K2" s="229"/>
      <c r="L2" s="229"/>
      <c r="M2" s="229"/>
      <c r="N2" s="229"/>
      <c r="O2" s="229"/>
      <c r="P2" s="229"/>
      <c r="Q2" s="229"/>
      <c r="R2" s="229"/>
      <c r="S2" s="229"/>
      <c r="T2" s="229"/>
      <c r="U2" s="229"/>
      <c r="V2" s="229"/>
      <c r="W2" s="229"/>
      <c r="X2" s="229"/>
      <c r="Y2" s="229"/>
      <c r="Z2" s="229"/>
      <c r="AA2" s="229"/>
      <c r="AB2" s="230"/>
      <c r="AC2" s="221"/>
      <c r="AD2" s="222"/>
      <c r="AE2" s="119"/>
      <c r="AF2" s="119"/>
      <c r="AG2" s="119"/>
      <c r="AH2" s="120"/>
      <c r="AI2" s="119"/>
      <c r="AJ2" s="119"/>
      <c r="AK2" s="119"/>
      <c r="AL2" s="119"/>
      <c r="AM2" s="119"/>
      <c r="AN2" s="121"/>
      <c r="AO2" s="120"/>
      <c r="AP2" s="119"/>
      <c r="AQ2" s="119"/>
      <c r="AR2" s="119"/>
      <c r="AS2" s="119"/>
      <c r="AT2" s="119"/>
      <c r="AU2" s="119"/>
      <c r="AV2" s="120"/>
      <c r="AW2" s="119"/>
      <c r="AX2" s="119"/>
      <c r="AY2" s="119"/>
      <c r="AZ2" s="119"/>
      <c r="BA2" s="119"/>
      <c r="BB2" s="119"/>
      <c r="BC2" s="119"/>
      <c r="BD2" s="122"/>
    </row>
    <row r="3" spans="1:62" ht="15.75" customHeight="1" x14ac:dyDescent="0.25">
      <c r="A3" s="215"/>
      <c r="B3" s="216"/>
      <c r="C3" s="228"/>
      <c r="D3" s="229"/>
      <c r="E3" s="229"/>
      <c r="F3" s="229"/>
      <c r="G3" s="229"/>
      <c r="H3" s="229"/>
      <c r="I3" s="229"/>
      <c r="J3" s="229"/>
      <c r="K3" s="229"/>
      <c r="L3" s="229"/>
      <c r="M3" s="229"/>
      <c r="N3" s="229"/>
      <c r="O3" s="229"/>
      <c r="P3" s="229"/>
      <c r="Q3" s="229"/>
      <c r="R3" s="229"/>
      <c r="S3" s="229"/>
      <c r="T3" s="229"/>
      <c r="U3" s="229"/>
      <c r="V3" s="229"/>
      <c r="W3" s="229"/>
      <c r="X3" s="229"/>
      <c r="Y3" s="229"/>
      <c r="Z3" s="229"/>
      <c r="AA3" s="229"/>
      <c r="AB3" s="230"/>
      <c r="AC3" s="221"/>
      <c r="AD3" s="222"/>
      <c r="AE3" s="119"/>
      <c r="AF3" s="119"/>
      <c r="AG3" s="119"/>
      <c r="AH3" s="120"/>
      <c r="AI3" s="119"/>
      <c r="AJ3" s="119"/>
      <c r="AK3" s="119"/>
      <c r="AL3" s="119"/>
      <c r="AM3" s="119"/>
      <c r="AN3" s="121"/>
      <c r="AO3" s="120"/>
      <c r="AP3" s="119"/>
      <c r="AQ3" s="119"/>
      <c r="AR3" s="119"/>
      <c r="AS3" s="119"/>
      <c r="AT3" s="119"/>
      <c r="AU3" s="119"/>
      <c r="AV3" s="120"/>
      <c r="AW3" s="119"/>
      <c r="AX3" s="119"/>
      <c r="AY3" s="119"/>
      <c r="AZ3" s="119"/>
      <c r="BA3" s="119"/>
      <c r="BB3" s="119"/>
      <c r="BC3" s="119"/>
      <c r="BD3" s="122"/>
    </row>
    <row r="4" spans="1:62" ht="15.75" customHeight="1" thickBot="1" x14ac:dyDescent="0.3">
      <c r="A4" s="217"/>
      <c r="B4" s="218"/>
      <c r="C4" s="231"/>
      <c r="D4" s="232"/>
      <c r="E4" s="232"/>
      <c r="F4" s="232"/>
      <c r="G4" s="232"/>
      <c r="H4" s="232"/>
      <c r="I4" s="232"/>
      <c r="J4" s="232"/>
      <c r="K4" s="232"/>
      <c r="L4" s="232"/>
      <c r="M4" s="232"/>
      <c r="N4" s="232"/>
      <c r="O4" s="232"/>
      <c r="P4" s="232"/>
      <c r="Q4" s="232"/>
      <c r="R4" s="232"/>
      <c r="S4" s="232"/>
      <c r="T4" s="232"/>
      <c r="U4" s="232"/>
      <c r="V4" s="232"/>
      <c r="W4" s="232"/>
      <c r="X4" s="232"/>
      <c r="Y4" s="232"/>
      <c r="Z4" s="232"/>
      <c r="AA4" s="232"/>
      <c r="AB4" s="233"/>
      <c r="AC4" s="223"/>
      <c r="AD4" s="224"/>
      <c r="AE4" s="123"/>
      <c r="AF4" s="123"/>
      <c r="AG4" s="123"/>
      <c r="AH4" s="124"/>
      <c r="AI4" s="123"/>
      <c r="AJ4" s="123"/>
      <c r="AK4" s="123"/>
      <c r="AL4" s="123"/>
      <c r="AM4" s="123"/>
      <c r="AN4" s="125"/>
      <c r="AO4" s="124"/>
      <c r="AP4" s="123"/>
      <c r="AQ4" s="123"/>
      <c r="AR4" s="123"/>
      <c r="AS4" s="123"/>
      <c r="AT4" s="123"/>
      <c r="AU4" s="123"/>
      <c r="AV4" s="124"/>
      <c r="AW4" s="123"/>
      <c r="AX4" s="123"/>
      <c r="AY4" s="123"/>
      <c r="AZ4" s="123"/>
      <c r="BA4" s="123"/>
      <c r="BB4" s="123"/>
      <c r="BC4" s="123"/>
      <c r="BD4" s="126"/>
    </row>
    <row r="5" spans="1:62" ht="15" customHeight="1" thickBot="1" x14ac:dyDescent="0.3">
      <c r="A5" s="200" t="s">
        <v>0</v>
      </c>
      <c r="B5" s="201"/>
      <c r="C5" s="201"/>
      <c r="D5" s="201"/>
      <c r="E5" s="201"/>
      <c r="F5" s="201"/>
      <c r="G5" s="201"/>
      <c r="H5" s="202"/>
      <c r="I5" s="203" t="s">
        <v>1</v>
      </c>
      <c r="J5" s="204"/>
      <c r="K5" s="204"/>
      <c r="L5" s="204"/>
      <c r="M5" s="204"/>
      <c r="N5" s="204"/>
      <c r="O5" s="204"/>
      <c r="P5" s="204"/>
      <c r="Q5" s="204"/>
      <c r="R5" s="204"/>
      <c r="S5" s="204"/>
      <c r="T5" s="204"/>
      <c r="U5" s="204"/>
      <c r="V5" s="204"/>
      <c r="W5" s="205"/>
      <c r="X5" s="257" t="s">
        <v>117</v>
      </c>
      <c r="Y5" s="258"/>
      <c r="Z5" s="259"/>
      <c r="AA5" s="259"/>
      <c r="AB5" s="259"/>
      <c r="AC5" s="259"/>
      <c r="AD5" s="260"/>
      <c r="AE5" s="194" t="s">
        <v>118</v>
      </c>
      <c r="AF5" s="195"/>
      <c r="AG5" s="195"/>
      <c r="AH5" s="196"/>
      <c r="AI5" s="195"/>
      <c r="AJ5" s="195"/>
      <c r="AK5" s="197"/>
      <c r="AL5" s="240" t="s">
        <v>119</v>
      </c>
      <c r="AM5" s="241"/>
      <c r="AN5" s="242"/>
      <c r="AO5" s="243"/>
      <c r="AP5" s="241"/>
      <c r="AQ5" s="241"/>
      <c r="AR5" s="244"/>
      <c r="AS5" s="247" t="s">
        <v>120</v>
      </c>
      <c r="AT5" s="248"/>
      <c r="AU5" s="248"/>
      <c r="AV5" s="249"/>
      <c r="AW5" s="248"/>
      <c r="AX5" s="248"/>
      <c r="AY5" s="250"/>
      <c r="AZ5" s="251" t="s">
        <v>2</v>
      </c>
      <c r="BA5" s="252"/>
      <c r="BB5" s="252"/>
      <c r="BC5" s="252"/>
      <c r="BD5" s="252"/>
      <c r="BE5" s="252"/>
      <c r="BF5" s="253"/>
      <c r="BG5" s="254" t="s">
        <v>3</v>
      </c>
      <c r="BH5" s="255"/>
      <c r="BI5" s="255"/>
      <c r="BJ5" s="256"/>
    </row>
    <row r="6" spans="1:62" ht="15" customHeight="1" x14ac:dyDescent="0.25">
      <c r="A6" s="211" t="s">
        <v>4</v>
      </c>
      <c r="B6" s="188" t="s">
        <v>5</v>
      </c>
      <c r="C6" s="188" t="s">
        <v>6</v>
      </c>
      <c r="D6" s="188" t="s">
        <v>7</v>
      </c>
      <c r="E6" s="188" t="s">
        <v>8</v>
      </c>
      <c r="F6" s="188" t="s">
        <v>9</v>
      </c>
      <c r="G6" s="188" t="s">
        <v>10</v>
      </c>
      <c r="H6" s="206" t="s">
        <v>11</v>
      </c>
      <c r="I6" s="208" t="s">
        <v>12</v>
      </c>
      <c r="J6" s="193" t="s">
        <v>13</v>
      </c>
      <c r="K6" s="193"/>
      <c r="L6" s="193" t="s">
        <v>14</v>
      </c>
      <c r="M6" s="192" t="s">
        <v>212</v>
      </c>
      <c r="N6" s="192" t="s">
        <v>61</v>
      </c>
      <c r="O6" s="193" t="s">
        <v>15</v>
      </c>
      <c r="P6" s="192" t="s">
        <v>130</v>
      </c>
      <c r="Q6" s="245" t="s">
        <v>16</v>
      </c>
      <c r="R6" s="193" t="s">
        <v>17</v>
      </c>
      <c r="S6" s="193" t="s">
        <v>18</v>
      </c>
      <c r="T6" s="193" t="s">
        <v>20</v>
      </c>
      <c r="U6" s="193" t="s">
        <v>19</v>
      </c>
      <c r="V6" s="193" t="s">
        <v>181</v>
      </c>
      <c r="W6" s="170" t="s">
        <v>21</v>
      </c>
      <c r="X6" s="264" t="s">
        <v>22</v>
      </c>
      <c r="Y6" s="261" t="s">
        <v>23</v>
      </c>
      <c r="Z6" s="261" t="s">
        <v>24</v>
      </c>
      <c r="AA6" s="263" t="s">
        <v>25</v>
      </c>
      <c r="AB6" s="263" t="s">
        <v>26</v>
      </c>
      <c r="AC6" s="261" t="s">
        <v>27</v>
      </c>
      <c r="AD6" s="198" t="s">
        <v>28</v>
      </c>
      <c r="AE6" s="172" t="s">
        <v>29</v>
      </c>
      <c r="AF6" s="174" t="s">
        <v>30</v>
      </c>
      <c r="AG6" s="174" t="s">
        <v>31</v>
      </c>
      <c r="AH6" s="190" t="s">
        <v>32</v>
      </c>
      <c r="AI6" s="174" t="s">
        <v>33</v>
      </c>
      <c r="AJ6" s="174" t="s">
        <v>34</v>
      </c>
      <c r="AK6" s="178" t="s">
        <v>35</v>
      </c>
      <c r="AL6" s="180" t="s">
        <v>36</v>
      </c>
      <c r="AM6" s="182" t="s">
        <v>37</v>
      </c>
      <c r="AN6" s="184" t="s">
        <v>38</v>
      </c>
      <c r="AO6" s="186" t="s">
        <v>39</v>
      </c>
      <c r="AP6" s="182" t="s">
        <v>40</v>
      </c>
      <c r="AQ6" s="182" t="s">
        <v>41</v>
      </c>
      <c r="AR6" s="176" t="s">
        <v>42</v>
      </c>
      <c r="AS6" s="160" t="s">
        <v>43</v>
      </c>
      <c r="AT6" s="162" t="s">
        <v>44</v>
      </c>
      <c r="AU6" s="162" t="s">
        <v>45</v>
      </c>
      <c r="AV6" s="164" t="s">
        <v>46</v>
      </c>
      <c r="AW6" s="162" t="s">
        <v>47</v>
      </c>
      <c r="AX6" s="162" t="s">
        <v>48</v>
      </c>
      <c r="AY6" s="166" t="s">
        <v>49</v>
      </c>
      <c r="AZ6" s="168" t="s">
        <v>50</v>
      </c>
      <c r="BA6" s="152" t="s">
        <v>51</v>
      </c>
      <c r="BB6" s="152" t="s">
        <v>52</v>
      </c>
      <c r="BC6" s="152" t="s">
        <v>53</v>
      </c>
      <c r="BD6" s="152" t="s">
        <v>54</v>
      </c>
      <c r="BE6" s="152" t="s">
        <v>55</v>
      </c>
      <c r="BF6" s="154" t="s">
        <v>56</v>
      </c>
      <c r="BG6" s="156" t="s">
        <v>57</v>
      </c>
      <c r="BH6" s="158" t="s">
        <v>58</v>
      </c>
      <c r="BI6" s="148" t="s">
        <v>368</v>
      </c>
      <c r="BJ6" s="150" t="s">
        <v>59</v>
      </c>
    </row>
    <row r="7" spans="1:62" ht="33.75" x14ac:dyDescent="0.25">
      <c r="A7" s="212"/>
      <c r="B7" s="189"/>
      <c r="C7" s="189"/>
      <c r="D7" s="189"/>
      <c r="E7" s="189"/>
      <c r="F7" s="189"/>
      <c r="G7" s="189"/>
      <c r="H7" s="207"/>
      <c r="I7" s="209"/>
      <c r="J7" s="83" t="s">
        <v>60</v>
      </c>
      <c r="K7" s="83" t="s">
        <v>61</v>
      </c>
      <c r="L7" s="210"/>
      <c r="M7" s="193"/>
      <c r="N7" s="193"/>
      <c r="O7" s="210"/>
      <c r="P7" s="193"/>
      <c r="Q7" s="246"/>
      <c r="R7" s="210"/>
      <c r="S7" s="210"/>
      <c r="T7" s="210"/>
      <c r="U7" s="210"/>
      <c r="V7" s="210"/>
      <c r="W7" s="171"/>
      <c r="X7" s="265"/>
      <c r="Y7" s="262"/>
      <c r="Z7" s="262"/>
      <c r="AA7" s="261"/>
      <c r="AB7" s="261"/>
      <c r="AC7" s="262"/>
      <c r="AD7" s="199"/>
      <c r="AE7" s="173"/>
      <c r="AF7" s="175"/>
      <c r="AG7" s="175"/>
      <c r="AH7" s="191"/>
      <c r="AI7" s="175"/>
      <c r="AJ7" s="175"/>
      <c r="AK7" s="179"/>
      <c r="AL7" s="181"/>
      <c r="AM7" s="183"/>
      <c r="AN7" s="185"/>
      <c r="AO7" s="187"/>
      <c r="AP7" s="183"/>
      <c r="AQ7" s="183"/>
      <c r="AR7" s="177"/>
      <c r="AS7" s="161"/>
      <c r="AT7" s="163"/>
      <c r="AU7" s="163"/>
      <c r="AV7" s="165"/>
      <c r="AW7" s="163"/>
      <c r="AX7" s="163"/>
      <c r="AY7" s="167"/>
      <c r="AZ7" s="169"/>
      <c r="BA7" s="153"/>
      <c r="BB7" s="153"/>
      <c r="BC7" s="153"/>
      <c r="BD7" s="153"/>
      <c r="BE7" s="153"/>
      <c r="BF7" s="155"/>
      <c r="BG7" s="157"/>
      <c r="BH7" s="159"/>
      <c r="BI7" s="149"/>
      <c r="BJ7" s="151"/>
    </row>
    <row r="8" spans="1:62" ht="62.25" customHeight="1" thickBot="1" x14ac:dyDescent="0.3">
      <c r="A8" s="266" t="s">
        <v>62</v>
      </c>
      <c r="B8" s="267" t="s">
        <v>63</v>
      </c>
      <c r="C8" s="267" t="s">
        <v>64</v>
      </c>
      <c r="D8" s="267" t="s">
        <v>65</v>
      </c>
      <c r="E8" s="267" t="s">
        <v>63</v>
      </c>
      <c r="F8" s="267" t="s">
        <v>66</v>
      </c>
      <c r="G8" s="267" t="s">
        <v>67</v>
      </c>
      <c r="H8" s="268" t="s">
        <v>64</v>
      </c>
      <c r="I8" s="269" t="s">
        <v>68</v>
      </c>
      <c r="J8" s="270" t="s">
        <v>69</v>
      </c>
      <c r="K8" s="270" t="s">
        <v>70</v>
      </c>
      <c r="L8" s="270" t="s">
        <v>64</v>
      </c>
      <c r="M8" s="270" t="s">
        <v>213</v>
      </c>
      <c r="N8" s="270" t="s">
        <v>381</v>
      </c>
      <c r="O8" s="270" t="s">
        <v>71</v>
      </c>
      <c r="P8" s="270" t="s">
        <v>223</v>
      </c>
      <c r="Q8" s="271" t="s">
        <v>64</v>
      </c>
      <c r="R8" s="270" t="s">
        <v>63</v>
      </c>
      <c r="S8" s="270" t="s">
        <v>63</v>
      </c>
      <c r="T8" s="270" t="s">
        <v>64</v>
      </c>
      <c r="U8" s="270" t="s">
        <v>72</v>
      </c>
      <c r="V8" s="270" t="s">
        <v>72</v>
      </c>
      <c r="W8" s="272" t="s">
        <v>73</v>
      </c>
      <c r="X8" s="273" t="s">
        <v>63</v>
      </c>
      <c r="Y8" s="274" t="s">
        <v>76</v>
      </c>
      <c r="Z8" s="274" t="s">
        <v>77</v>
      </c>
      <c r="AA8" s="274" t="s">
        <v>74</v>
      </c>
      <c r="AB8" s="274" t="s">
        <v>72</v>
      </c>
      <c r="AC8" s="274" t="s">
        <v>75</v>
      </c>
      <c r="AD8" s="275" t="s">
        <v>476</v>
      </c>
      <c r="AE8" s="105" t="s">
        <v>63</v>
      </c>
      <c r="AF8" s="1" t="s">
        <v>76</v>
      </c>
      <c r="AG8" s="1" t="s">
        <v>77</v>
      </c>
      <c r="AH8" s="75" t="s">
        <v>74</v>
      </c>
      <c r="AI8" s="1" t="s">
        <v>72</v>
      </c>
      <c r="AJ8" s="1" t="s">
        <v>75</v>
      </c>
      <c r="AK8" s="106" t="s">
        <v>369</v>
      </c>
      <c r="AL8" s="2" t="s">
        <v>63</v>
      </c>
      <c r="AM8" s="3" t="s">
        <v>76</v>
      </c>
      <c r="AN8" s="79" t="s">
        <v>77</v>
      </c>
      <c r="AO8" s="78" t="s">
        <v>74</v>
      </c>
      <c r="AP8" s="3" t="s">
        <v>72</v>
      </c>
      <c r="AQ8" s="3" t="s">
        <v>75</v>
      </c>
      <c r="AR8" s="4" t="s">
        <v>369</v>
      </c>
      <c r="AS8" s="5" t="s">
        <v>63</v>
      </c>
      <c r="AT8" s="6" t="s">
        <v>76</v>
      </c>
      <c r="AU8" s="6" t="s">
        <v>77</v>
      </c>
      <c r="AV8" s="82" t="s">
        <v>74</v>
      </c>
      <c r="AW8" s="6" t="s">
        <v>72</v>
      </c>
      <c r="AX8" s="6" t="s">
        <v>75</v>
      </c>
      <c r="AY8" s="7" t="s">
        <v>369</v>
      </c>
      <c r="AZ8" s="108" t="s">
        <v>63</v>
      </c>
      <c r="BA8" s="8" t="s">
        <v>76</v>
      </c>
      <c r="BB8" s="8" t="s">
        <v>77</v>
      </c>
      <c r="BC8" s="8" t="s">
        <v>74</v>
      </c>
      <c r="BD8" s="8" t="s">
        <v>72</v>
      </c>
      <c r="BE8" s="8" t="s">
        <v>75</v>
      </c>
      <c r="BF8" s="111" t="s">
        <v>64</v>
      </c>
      <c r="BG8" s="9" t="s">
        <v>78</v>
      </c>
      <c r="BH8" s="74" t="s">
        <v>369</v>
      </c>
      <c r="BI8" s="74" t="s">
        <v>64</v>
      </c>
      <c r="BJ8" s="36" t="s">
        <v>369</v>
      </c>
    </row>
    <row r="9" spans="1:62" s="25" customFormat="1" ht="160.5" customHeight="1" x14ac:dyDescent="0.15">
      <c r="A9" s="26">
        <v>2018</v>
      </c>
      <c r="B9" s="127">
        <v>43131</v>
      </c>
      <c r="C9" s="20" t="s">
        <v>79</v>
      </c>
      <c r="D9" s="17" t="s">
        <v>80</v>
      </c>
      <c r="E9" s="127">
        <v>43101</v>
      </c>
      <c r="F9" s="20" t="s">
        <v>206</v>
      </c>
      <c r="G9" s="128" t="s">
        <v>205</v>
      </c>
      <c r="H9" s="129" t="s">
        <v>81</v>
      </c>
      <c r="I9" s="26" t="s">
        <v>68</v>
      </c>
      <c r="J9" s="17" t="s">
        <v>207</v>
      </c>
      <c r="K9" s="20">
        <v>2</v>
      </c>
      <c r="L9" s="20" t="s">
        <v>82</v>
      </c>
      <c r="M9" s="17" t="s">
        <v>208</v>
      </c>
      <c r="N9" s="20">
        <v>3</v>
      </c>
      <c r="O9" s="20" t="s">
        <v>214</v>
      </c>
      <c r="P9" s="20" t="s">
        <v>224</v>
      </c>
      <c r="Q9" s="130">
        <v>1</v>
      </c>
      <c r="R9" s="127">
        <v>43132</v>
      </c>
      <c r="S9" s="127">
        <v>43465</v>
      </c>
      <c r="T9" s="20" t="s">
        <v>83</v>
      </c>
      <c r="U9" s="131" t="s">
        <v>116</v>
      </c>
      <c r="V9" s="20" t="s">
        <v>85</v>
      </c>
      <c r="W9" s="132" t="s">
        <v>84</v>
      </c>
      <c r="X9" s="133">
        <v>43220</v>
      </c>
      <c r="Y9" s="17" t="s">
        <v>424</v>
      </c>
      <c r="Z9" s="20">
        <v>2</v>
      </c>
      <c r="AA9" s="60">
        <f t="shared" ref="AA9:AA14" si="0">IF(Z9="","",IF(OR(N9=0,N9=""),"",(Z9*100%)/N9))</f>
        <v>0.66666666666666663</v>
      </c>
      <c r="AB9" s="77" t="str">
        <f t="shared" ref="AB9:AB14" si="1">IF(Z9="","",IF(X9&gt;S9,"VERIFICAR",IF(X9&lt;=S9,IF(AA9&gt;=80%,"CUMPLIDA",IF(AA9&gt;=50%,"EN PROCESO",IF(AA9&lt;=40%,"INCUMPLIDA"))))))</f>
        <v>EN PROCESO</v>
      </c>
      <c r="AC9" s="113" t="s">
        <v>482</v>
      </c>
      <c r="AD9" s="132" t="s">
        <v>419</v>
      </c>
      <c r="AE9" s="102"/>
      <c r="AF9" s="13"/>
      <c r="AG9" s="12"/>
      <c r="AH9" s="60" t="str">
        <f>IF(AG9="","",IF(OR(K9=0,K9="",AE9=""),"",(AG9*100%)/K9))</f>
        <v/>
      </c>
      <c r="AI9" s="77" t="str">
        <f t="shared" ref="AI9:AI14" si="2">IF(AG9="","",IF(AE9&gt;S9,"VERIFICAR",IF(AE9&lt;=S9,IF(AH9&gt;=80%,"CUMPLIDA",IF(AH9&gt;=50%,"EN PROCESO",IF(AH9&lt;=40%,"INCUMPLIDA"))))))</f>
        <v/>
      </c>
      <c r="AJ9" s="17"/>
      <c r="AK9" s="22"/>
      <c r="AL9" s="18"/>
      <c r="AM9" s="13"/>
      <c r="AN9" s="29"/>
      <c r="AO9" s="60" t="str">
        <f t="shared" ref="AO9:AO14" si="3">IF(AN9="","",IF(OR(K9=0,K9="",AL9=""),"",(AN9*100%)/K9))</f>
        <v/>
      </c>
      <c r="AP9" s="77" t="str">
        <f t="shared" ref="AP9:AP14" si="4">IF(AO9="","",IF(AL9&gt;S9,"VERIFICAR",IF(AL9&lt;=S9,IF(AO9&gt;=80%,"CUMPLIDA",IF(AO9&gt;=50%,"EN PROCESO",IF(AO9&lt;=40%,"INCUMPLIDA"))))))</f>
        <v/>
      </c>
      <c r="AQ9" s="17"/>
      <c r="AR9" s="15"/>
      <c r="AS9" s="18"/>
      <c r="AT9" s="13"/>
      <c r="AU9" s="12"/>
      <c r="AV9" s="60" t="str">
        <f t="shared" ref="AV9:AV14" si="5">IF(AU9="","",IF(OR(K9=0,K9="",AS9=""),"",(AU9*100%)/K9))</f>
        <v/>
      </c>
      <c r="AW9" s="77" t="str">
        <f t="shared" ref="AW9:AW14" si="6">IF(AV9="","",IF(AS9&gt;S9,"VERIFICAR",IF(AS9&lt;=S9,IF(AV9&gt;=80%,"CUMPLIDA",IF(AV9&gt;=50%,"EN PROCESO",IF(AV9&lt;=40%,"INCUMPLIDA"))))))</f>
        <v/>
      </c>
      <c r="AX9" s="17"/>
      <c r="AY9" s="15"/>
      <c r="AZ9" s="109"/>
      <c r="BA9" s="17"/>
      <c r="BB9" s="21"/>
      <c r="BC9" s="60" t="str">
        <f t="shared" ref="BC9:BC14" si="7">IF(BB9="","",IF(OR(K9=0,K9="",AZ9=""),"",(BB9*100%)/K9))</f>
        <v/>
      </c>
      <c r="BD9" s="77" t="str">
        <f t="shared" ref="BD9:BD14" si="8">IF(BC9="","",IF(AZ9&gt;S9,"VERIFICAR",IF(AZ9&lt;=S9,IF(BC9&gt;=80%,"CUMPLIDA",IF(BC9&gt;=50%,"EN PROCESO",IF(BC9&lt;=40%,"INCUMPLIDA"))))))</f>
        <v/>
      </c>
      <c r="BE9" s="17"/>
      <c r="BF9" s="22"/>
      <c r="BG9" s="63" t="str">
        <f t="shared" ref="BG9:BG14" si="9">IF(BC9="","",IF(OR(AA9=100%,AH9=100%,AO9=100%,AV9=100%),"CUMPLIDA","PENDIENTE"))</f>
        <v/>
      </c>
      <c r="BH9" s="16"/>
      <c r="BI9" s="59"/>
      <c r="BJ9" s="73"/>
    </row>
    <row r="10" spans="1:62" s="25" customFormat="1" ht="155.25" customHeight="1" x14ac:dyDescent="0.15">
      <c r="A10" s="26">
        <v>2018</v>
      </c>
      <c r="B10" s="127">
        <v>43131</v>
      </c>
      <c r="C10" s="20" t="s">
        <v>79</v>
      </c>
      <c r="D10" s="17" t="s">
        <v>80</v>
      </c>
      <c r="E10" s="127">
        <v>43101</v>
      </c>
      <c r="F10" s="20" t="s">
        <v>209</v>
      </c>
      <c r="G10" s="128" t="s">
        <v>205</v>
      </c>
      <c r="H10" s="129" t="s">
        <v>81</v>
      </c>
      <c r="I10" s="26" t="s">
        <v>68</v>
      </c>
      <c r="J10" s="17" t="s">
        <v>210</v>
      </c>
      <c r="K10" s="20">
        <v>1</v>
      </c>
      <c r="L10" s="20" t="s">
        <v>82</v>
      </c>
      <c r="M10" s="17" t="s">
        <v>211</v>
      </c>
      <c r="N10" s="20">
        <v>3</v>
      </c>
      <c r="O10" s="20" t="s">
        <v>214</v>
      </c>
      <c r="P10" s="20" t="s">
        <v>225</v>
      </c>
      <c r="Q10" s="130">
        <v>1</v>
      </c>
      <c r="R10" s="127">
        <v>43132</v>
      </c>
      <c r="S10" s="127">
        <v>43465</v>
      </c>
      <c r="T10" s="20" t="s">
        <v>83</v>
      </c>
      <c r="U10" s="131" t="s">
        <v>116</v>
      </c>
      <c r="V10" s="20" t="s">
        <v>85</v>
      </c>
      <c r="W10" s="132" t="s">
        <v>84</v>
      </c>
      <c r="X10" s="133">
        <v>43220</v>
      </c>
      <c r="Y10" s="17" t="s">
        <v>425</v>
      </c>
      <c r="Z10" s="20">
        <v>2</v>
      </c>
      <c r="AA10" s="60">
        <f t="shared" si="0"/>
        <v>0.66666666666666663</v>
      </c>
      <c r="AB10" s="77" t="str">
        <f>IF(Z10="","",IF(X10&gt;S10,"VERIFICAR",IF(X10&lt;=S10,IF(AA10&gt;=80%,"CUMPLIDA",IF(AA10&gt;=50%,"EN PROCESO",IF(AA10&lt;=40%,"INCUMPLIDA"))))))</f>
        <v>EN PROCESO</v>
      </c>
      <c r="AC10" s="113" t="s">
        <v>456</v>
      </c>
      <c r="AD10" s="132" t="s">
        <v>419</v>
      </c>
      <c r="AE10" s="102"/>
      <c r="AF10" s="13"/>
      <c r="AG10" s="12"/>
      <c r="AH10" s="60" t="str">
        <f>IF(AG10="","",IF(OR(K10=0,K10="",AE10=""),"",(AG10*100)/K10))</f>
        <v/>
      </c>
      <c r="AI10" s="77" t="str">
        <f t="shared" si="2"/>
        <v/>
      </c>
      <c r="AJ10" s="17"/>
      <c r="AK10" s="22"/>
      <c r="AL10" s="18"/>
      <c r="AM10" s="13"/>
      <c r="AN10" s="29"/>
      <c r="AO10" s="60" t="str">
        <f t="shared" si="3"/>
        <v/>
      </c>
      <c r="AP10" s="77" t="str">
        <f t="shared" si="4"/>
        <v/>
      </c>
      <c r="AQ10" s="17"/>
      <c r="AR10" s="15"/>
      <c r="AS10" s="18"/>
      <c r="AT10" s="13"/>
      <c r="AU10" s="12"/>
      <c r="AV10" s="60" t="str">
        <f t="shared" si="5"/>
        <v/>
      </c>
      <c r="AW10" s="77" t="str">
        <f t="shared" si="6"/>
        <v/>
      </c>
      <c r="AX10" s="17"/>
      <c r="AY10" s="15"/>
      <c r="AZ10" s="109"/>
      <c r="BA10" s="17"/>
      <c r="BB10" s="21"/>
      <c r="BC10" s="60" t="str">
        <f t="shared" si="7"/>
        <v/>
      </c>
      <c r="BD10" s="77" t="str">
        <f t="shared" si="8"/>
        <v/>
      </c>
      <c r="BE10" s="17"/>
      <c r="BF10" s="22"/>
      <c r="BG10" s="26" t="str">
        <f t="shared" si="9"/>
        <v/>
      </c>
      <c r="BH10" s="27"/>
      <c r="BI10" s="12"/>
      <c r="BJ10" s="15"/>
    </row>
    <row r="11" spans="1:62" s="25" customFormat="1" ht="111.75" customHeight="1" x14ac:dyDescent="0.15">
      <c r="A11" s="26">
        <v>2018</v>
      </c>
      <c r="B11" s="127">
        <v>43131</v>
      </c>
      <c r="C11" s="20" t="s">
        <v>79</v>
      </c>
      <c r="D11" s="17" t="s">
        <v>80</v>
      </c>
      <c r="E11" s="127">
        <v>43101</v>
      </c>
      <c r="F11" s="20" t="s">
        <v>215</v>
      </c>
      <c r="G11" s="128" t="s">
        <v>216</v>
      </c>
      <c r="H11" s="129" t="s">
        <v>81</v>
      </c>
      <c r="I11" s="26" t="s">
        <v>68</v>
      </c>
      <c r="J11" s="17" t="s">
        <v>217</v>
      </c>
      <c r="K11" s="20">
        <v>1</v>
      </c>
      <c r="L11" s="20" t="s">
        <v>82</v>
      </c>
      <c r="M11" s="20" t="s">
        <v>218</v>
      </c>
      <c r="N11" s="20">
        <v>2</v>
      </c>
      <c r="O11" s="20" t="s">
        <v>214</v>
      </c>
      <c r="P11" s="20" t="s">
        <v>226</v>
      </c>
      <c r="Q11" s="130">
        <v>1</v>
      </c>
      <c r="R11" s="127">
        <v>43101</v>
      </c>
      <c r="S11" s="127">
        <v>43131</v>
      </c>
      <c r="T11" s="20" t="s">
        <v>83</v>
      </c>
      <c r="U11" s="131" t="s">
        <v>116</v>
      </c>
      <c r="V11" s="20" t="s">
        <v>85</v>
      </c>
      <c r="W11" s="132" t="s">
        <v>84</v>
      </c>
      <c r="X11" s="133">
        <v>43220</v>
      </c>
      <c r="Y11" s="17" t="s">
        <v>426</v>
      </c>
      <c r="Z11" s="20">
        <v>2</v>
      </c>
      <c r="AA11" s="60">
        <f>IF(Z11="","",IF(OR(N11=0,N11=""),"",(Z11*100%)/N11))</f>
        <v>1</v>
      </c>
      <c r="AB11" s="77" t="str">
        <f>IF(Z11="","",IF(X11&lt;=S11,"VERIFICAR",IF(X11&gt;=S11,IF(AA11&gt;=80%,"CUMPLIDA",IF(AA11&gt;=50%,"EN PROCESO",IF(AA11&lt;=40%,"INCUMPLIDA"))))))</f>
        <v>CUMPLIDA</v>
      </c>
      <c r="AC11" s="113" t="s">
        <v>457</v>
      </c>
      <c r="AD11" s="132" t="s">
        <v>419</v>
      </c>
      <c r="AE11" s="102"/>
      <c r="AF11" s="14"/>
      <c r="AG11" s="29"/>
      <c r="AH11" s="60" t="str">
        <f>IF(AG11="","",IF(OR(K11=0,K11="",AE11=""),"",(AG11*100)/K11))</f>
        <v/>
      </c>
      <c r="AI11" s="77" t="str">
        <f t="shared" si="2"/>
        <v/>
      </c>
      <c r="AJ11" s="17"/>
      <c r="AK11" s="22"/>
      <c r="AL11" s="18"/>
      <c r="AM11" s="13"/>
      <c r="AN11" s="29"/>
      <c r="AO11" s="60" t="str">
        <f t="shared" si="3"/>
        <v/>
      </c>
      <c r="AP11" s="77" t="str">
        <f t="shared" si="4"/>
        <v/>
      </c>
      <c r="AQ11" s="17"/>
      <c r="AR11" s="15"/>
      <c r="AS11" s="18"/>
      <c r="AT11" s="13"/>
      <c r="AU11" s="12"/>
      <c r="AV11" s="60" t="str">
        <f t="shared" si="5"/>
        <v/>
      </c>
      <c r="AW11" s="77" t="str">
        <f t="shared" si="6"/>
        <v/>
      </c>
      <c r="AX11" s="17"/>
      <c r="AY11" s="15"/>
      <c r="AZ11" s="109"/>
      <c r="BA11" s="17"/>
      <c r="BB11" s="21"/>
      <c r="BC11" s="60" t="str">
        <f t="shared" si="7"/>
        <v/>
      </c>
      <c r="BD11" s="77" t="str">
        <f t="shared" si="8"/>
        <v/>
      </c>
      <c r="BE11" s="17"/>
      <c r="BF11" s="22"/>
      <c r="BG11" s="26" t="str">
        <f t="shared" si="9"/>
        <v/>
      </c>
      <c r="BH11" s="27"/>
      <c r="BI11" s="12"/>
      <c r="BJ11" s="15"/>
    </row>
    <row r="12" spans="1:62" s="25" customFormat="1" ht="180" x14ac:dyDescent="0.15">
      <c r="A12" s="26">
        <v>2018</v>
      </c>
      <c r="B12" s="127">
        <v>43131</v>
      </c>
      <c r="C12" s="20" t="s">
        <v>79</v>
      </c>
      <c r="D12" s="17" t="s">
        <v>80</v>
      </c>
      <c r="E12" s="127">
        <v>43101</v>
      </c>
      <c r="F12" s="20" t="s">
        <v>220</v>
      </c>
      <c r="G12" s="128" t="s">
        <v>219</v>
      </c>
      <c r="H12" s="129" t="s">
        <v>81</v>
      </c>
      <c r="I12" s="26" t="s">
        <v>68</v>
      </c>
      <c r="J12" s="17" t="s">
        <v>221</v>
      </c>
      <c r="K12" s="20">
        <v>1</v>
      </c>
      <c r="L12" s="20" t="s">
        <v>82</v>
      </c>
      <c r="M12" s="20" t="s">
        <v>222</v>
      </c>
      <c r="N12" s="20">
        <v>3</v>
      </c>
      <c r="O12" s="20" t="s">
        <v>214</v>
      </c>
      <c r="P12" s="20" t="s">
        <v>227</v>
      </c>
      <c r="Q12" s="130">
        <v>1</v>
      </c>
      <c r="R12" s="127">
        <v>43122</v>
      </c>
      <c r="S12" s="127">
        <v>43130</v>
      </c>
      <c r="T12" s="20" t="s">
        <v>83</v>
      </c>
      <c r="U12" s="131" t="s">
        <v>116</v>
      </c>
      <c r="V12" s="20" t="s">
        <v>85</v>
      </c>
      <c r="W12" s="132" t="s">
        <v>84</v>
      </c>
      <c r="X12" s="133">
        <v>43220</v>
      </c>
      <c r="Y12" s="17" t="s">
        <v>427</v>
      </c>
      <c r="Z12" s="20">
        <v>3</v>
      </c>
      <c r="AA12" s="60">
        <f t="shared" si="0"/>
        <v>1</v>
      </c>
      <c r="AB12" s="77" t="str">
        <f>IF(Z12="","",IF(X12&lt;=S12,"VERIFICAR",IF(X12&gt;=S12,IF(AA12&gt;=80%,"CUMPLIDA",IF(AA12&gt;=50%,"EN PROCESO",IF(AA12&lt;=40%,"INCUMPLIDA"))))))</f>
        <v>CUMPLIDA</v>
      </c>
      <c r="AC12" s="113" t="s">
        <v>458</v>
      </c>
      <c r="AD12" s="132" t="s">
        <v>419</v>
      </c>
      <c r="AE12" s="102"/>
      <c r="AF12" s="17"/>
      <c r="AG12" s="12"/>
      <c r="AH12" s="60" t="str">
        <f>IF(AG12="","",IF(OR(K12=0,K12="",AE12=""),"",(AG12*100)/K12))</f>
        <v/>
      </c>
      <c r="AI12" s="77" t="str">
        <f t="shared" si="2"/>
        <v/>
      </c>
      <c r="AJ12" s="17"/>
      <c r="AK12" s="22"/>
      <c r="AL12" s="18"/>
      <c r="AM12" s="13"/>
      <c r="AN12" s="29"/>
      <c r="AO12" s="60" t="str">
        <f t="shared" si="3"/>
        <v/>
      </c>
      <c r="AP12" s="77" t="str">
        <f t="shared" si="4"/>
        <v/>
      </c>
      <c r="AQ12" s="17"/>
      <c r="AR12" s="15"/>
      <c r="AS12" s="18"/>
      <c r="AT12" s="13"/>
      <c r="AU12" s="12"/>
      <c r="AV12" s="60" t="str">
        <f t="shared" si="5"/>
        <v/>
      </c>
      <c r="AW12" s="77" t="str">
        <f t="shared" si="6"/>
        <v/>
      </c>
      <c r="AX12" s="17"/>
      <c r="AY12" s="15"/>
      <c r="AZ12" s="109"/>
      <c r="BA12" s="17"/>
      <c r="BB12" s="21"/>
      <c r="BC12" s="60" t="str">
        <f t="shared" si="7"/>
        <v/>
      </c>
      <c r="BD12" s="77" t="str">
        <f t="shared" si="8"/>
        <v/>
      </c>
      <c r="BE12" s="17"/>
      <c r="BF12" s="22"/>
      <c r="BG12" s="26" t="str">
        <f t="shared" si="9"/>
        <v/>
      </c>
      <c r="BH12" s="27"/>
      <c r="BI12" s="12"/>
      <c r="BJ12" s="15"/>
    </row>
    <row r="13" spans="1:62" s="25" customFormat="1" ht="291" customHeight="1" x14ac:dyDescent="0.15">
      <c r="A13" s="26">
        <v>2018</v>
      </c>
      <c r="B13" s="127">
        <v>43131</v>
      </c>
      <c r="C13" s="20" t="s">
        <v>79</v>
      </c>
      <c r="D13" s="17" t="s">
        <v>80</v>
      </c>
      <c r="E13" s="127">
        <v>43101</v>
      </c>
      <c r="F13" s="20" t="s">
        <v>228</v>
      </c>
      <c r="G13" s="128" t="s">
        <v>219</v>
      </c>
      <c r="H13" s="129" t="s">
        <v>81</v>
      </c>
      <c r="I13" s="26" t="s">
        <v>68</v>
      </c>
      <c r="J13" s="17" t="s">
        <v>229</v>
      </c>
      <c r="K13" s="20">
        <v>1</v>
      </c>
      <c r="L13" s="20" t="s">
        <v>82</v>
      </c>
      <c r="M13" s="20" t="s">
        <v>230</v>
      </c>
      <c r="N13" s="20">
        <v>2</v>
      </c>
      <c r="O13" s="20" t="s">
        <v>214</v>
      </c>
      <c r="P13" s="20" t="s">
        <v>231</v>
      </c>
      <c r="Q13" s="130">
        <v>1</v>
      </c>
      <c r="R13" s="127">
        <v>43131</v>
      </c>
      <c r="S13" s="127">
        <v>43131</v>
      </c>
      <c r="T13" s="20" t="s">
        <v>83</v>
      </c>
      <c r="U13" s="131" t="s">
        <v>116</v>
      </c>
      <c r="V13" s="20" t="s">
        <v>85</v>
      </c>
      <c r="W13" s="132" t="s">
        <v>84</v>
      </c>
      <c r="X13" s="133">
        <v>43220</v>
      </c>
      <c r="Y13" s="17" t="s">
        <v>455</v>
      </c>
      <c r="Z13" s="20">
        <v>2</v>
      </c>
      <c r="AA13" s="60">
        <f t="shared" si="0"/>
        <v>1</v>
      </c>
      <c r="AB13" s="77" t="str">
        <f>IF(Z13="","",IF(X13&lt;=S13,"VERIFICAR",IF(X13&gt;=S13,IF(AA13&gt;=80%,"CUMPLIDA",IF(AA13&gt;=50%,"EN PROCESO",IF(AA13&lt;=40%,"INCUMPLIDA"))))))</f>
        <v>CUMPLIDA</v>
      </c>
      <c r="AC13" s="113" t="s">
        <v>459</v>
      </c>
      <c r="AD13" s="132" t="s">
        <v>419</v>
      </c>
      <c r="AE13" s="102"/>
      <c r="AF13" s="17"/>
      <c r="AG13" s="12"/>
      <c r="AH13" s="60" t="str">
        <f>IF(AG13="","",IF(OR(K13=0,K13="",AE13=""),"",(AG13*100)/K13))</f>
        <v/>
      </c>
      <c r="AI13" s="77" t="str">
        <f t="shared" si="2"/>
        <v/>
      </c>
      <c r="AJ13" s="17"/>
      <c r="AK13" s="22"/>
      <c r="AL13" s="18"/>
      <c r="AM13" s="13"/>
      <c r="AN13" s="29"/>
      <c r="AO13" s="60" t="str">
        <f t="shared" si="3"/>
        <v/>
      </c>
      <c r="AP13" s="77" t="str">
        <f t="shared" si="4"/>
        <v/>
      </c>
      <c r="AQ13" s="17"/>
      <c r="AR13" s="15"/>
      <c r="AS13" s="18"/>
      <c r="AT13" s="13"/>
      <c r="AU13" s="12"/>
      <c r="AV13" s="60" t="str">
        <f t="shared" si="5"/>
        <v/>
      </c>
      <c r="AW13" s="77" t="str">
        <f t="shared" si="6"/>
        <v/>
      </c>
      <c r="AX13" s="17"/>
      <c r="AY13" s="15"/>
      <c r="AZ13" s="109"/>
      <c r="BA13" s="17"/>
      <c r="BB13" s="21"/>
      <c r="BC13" s="60" t="str">
        <f t="shared" si="7"/>
        <v/>
      </c>
      <c r="BD13" s="77" t="str">
        <f t="shared" si="8"/>
        <v/>
      </c>
      <c r="BE13" s="17"/>
      <c r="BF13" s="22"/>
      <c r="BG13" s="26" t="str">
        <f t="shared" si="9"/>
        <v/>
      </c>
      <c r="BH13" s="27"/>
      <c r="BI13" s="12"/>
      <c r="BJ13" s="15"/>
    </row>
    <row r="14" spans="1:62" s="25" customFormat="1" ht="146.25" x14ac:dyDescent="0.15">
      <c r="A14" s="26">
        <v>2018</v>
      </c>
      <c r="B14" s="127">
        <v>43131</v>
      </c>
      <c r="C14" s="20" t="s">
        <v>79</v>
      </c>
      <c r="D14" s="17" t="s">
        <v>80</v>
      </c>
      <c r="E14" s="127">
        <v>43101</v>
      </c>
      <c r="F14" s="20" t="s">
        <v>232</v>
      </c>
      <c r="G14" s="128" t="s">
        <v>219</v>
      </c>
      <c r="H14" s="129" t="s">
        <v>81</v>
      </c>
      <c r="I14" s="26" t="s">
        <v>68</v>
      </c>
      <c r="J14" s="17" t="s">
        <v>233</v>
      </c>
      <c r="K14" s="20">
        <v>1</v>
      </c>
      <c r="L14" s="20" t="s">
        <v>82</v>
      </c>
      <c r="M14" s="20" t="s">
        <v>234</v>
      </c>
      <c r="N14" s="20">
        <v>3</v>
      </c>
      <c r="O14" s="20" t="s">
        <v>235</v>
      </c>
      <c r="P14" s="20" t="s">
        <v>235</v>
      </c>
      <c r="Q14" s="130">
        <v>1</v>
      </c>
      <c r="R14" s="127">
        <v>43131</v>
      </c>
      <c r="S14" s="127">
        <v>43465</v>
      </c>
      <c r="T14" s="131" t="s">
        <v>83</v>
      </c>
      <c r="U14" s="131" t="s">
        <v>116</v>
      </c>
      <c r="V14" s="20" t="s">
        <v>85</v>
      </c>
      <c r="W14" s="132" t="s">
        <v>84</v>
      </c>
      <c r="X14" s="133">
        <v>43220</v>
      </c>
      <c r="Y14" s="20" t="s">
        <v>68</v>
      </c>
      <c r="Z14" s="20">
        <v>2</v>
      </c>
      <c r="AA14" s="60">
        <f t="shared" si="0"/>
        <v>0.66666666666666663</v>
      </c>
      <c r="AB14" s="77" t="str">
        <f t="shared" si="1"/>
        <v>EN PROCESO</v>
      </c>
      <c r="AC14" s="112" t="s">
        <v>445</v>
      </c>
      <c r="AD14" s="132" t="s">
        <v>419</v>
      </c>
      <c r="AE14" s="102"/>
      <c r="AF14" s="17"/>
      <c r="AG14" s="12"/>
      <c r="AH14" s="60" t="str">
        <f>IF(AG14="","",IF(OR(K14=0,K14="",AE14=""),"",(AG14*100)/K14))</f>
        <v/>
      </c>
      <c r="AI14" s="77" t="str">
        <f t="shared" si="2"/>
        <v/>
      </c>
      <c r="AJ14" s="17"/>
      <c r="AK14" s="22"/>
      <c r="AL14" s="18"/>
      <c r="AM14" s="13"/>
      <c r="AN14" s="29"/>
      <c r="AO14" s="60" t="str">
        <f t="shared" si="3"/>
        <v/>
      </c>
      <c r="AP14" s="77" t="str">
        <f t="shared" si="4"/>
        <v/>
      </c>
      <c r="AQ14" s="17"/>
      <c r="AR14" s="15"/>
      <c r="AS14" s="18"/>
      <c r="AT14" s="13"/>
      <c r="AU14" s="12"/>
      <c r="AV14" s="60" t="str">
        <f t="shared" si="5"/>
        <v/>
      </c>
      <c r="AW14" s="77" t="str">
        <f t="shared" si="6"/>
        <v/>
      </c>
      <c r="AX14" s="17"/>
      <c r="AY14" s="15"/>
      <c r="AZ14" s="109"/>
      <c r="BA14" s="17"/>
      <c r="BB14" s="21"/>
      <c r="BC14" s="60" t="str">
        <f t="shared" si="7"/>
        <v/>
      </c>
      <c r="BD14" s="77" t="str">
        <f t="shared" si="8"/>
        <v/>
      </c>
      <c r="BE14" s="17"/>
      <c r="BF14" s="22"/>
      <c r="BG14" s="26" t="str">
        <f t="shared" si="9"/>
        <v/>
      </c>
      <c r="BH14" s="27"/>
      <c r="BI14" s="12"/>
      <c r="BJ14" s="15"/>
    </row>
    <row r="15" spans="1:62" s="25" customFormat="1" ht="78.75" hidden="1" x14ac:dyDescent="0.15">
      <c r="A15" s="39">
        <v>2018</v>
      </c>
      <c r="B15" s="40">
        <v>43131</v>
      </c>
      <c r="C15" s="21" t="s">
        <v>79</v>
      </c>
      <c r="D15" s="27" t="s">
        <v>80</v>
      </c>
      <c r="E15" s="40">
        <v>43101</v>
      </c>
      <c r="F15" s="21" t="s">
        <v>236</v>
      </c>
      <c r="G15" s="41" t="s">
        <v>238</v>
      </c>
      <c r="H15" s="100" t="s">
        <v>81</v>
      </c>
      <c r="I15" s="10" t="s">
        <v>68</v>
      </c>
      <c r="J15" s="13" t="s">
        <v>239</v>
      </c>
      <c r="K15" s="12">
        <v>1</v>
      </c>
      <c r="L15" s="12" t="s">
        <v>82</v>
      </c>
      <c r="M15" s="12" t="s">
        <v>240</v>
      </c>
      <c r="N15" s="12"/>
      <c r="O15" s="12" t="s">
        <v>242</v>
      </c>
      <c r="P15" s="12" t="s">
        <v>241</v>
      </c>
      <c r="Q15" s="57">
        <v>1</v>
      </c>
      <c r="R15" s="11">
        <v>43282</v>
      </c>
      <c r="S15" s="11">
        <v>43465</v>
      </c>
      <c r="T15" s="59" t="s">
        <v>83</v>
      </c>
      <c r="U15" s="56" t="s">
        <v>116</v>
      </c>
      <c r="V15" s="20" t="s">
        <v>85</v>
      </c>
      <c r="W15" s="38" t="s">
        <v>84</v>
      </c>
      <c r="X15" s="18">
        <v>43220</v>
      </c>
      <c r="Y15" s="13"/>
      <c r="Z15" s="12"/>
      <c r="AA15" s="19"/>
      <c r="AB15" s="20"/>
      <c r="AC15" s="17"/>
      <c r="AD15" s="15"/>
      <c r="AE15" s="102"/>
      <c r="AF15" s="17"/>
      <c r="AG15" s="12"/>
      <c r="AH15" s="19"/>
      <c r="AI15" s="20"/>
      <c r="AJ15" s="17"/>
      <c r="AK15" s="22"/>
      <c r="AL15" s="18"/>
      <c r="AM15" s="13"/>
      <c r="AN15" s="12"/>
      <c r="AO15" s="60" t="s">
        <v>370</v>
      </c>
      <c r="AP15" s="77" t="s">
        <v>370</v>
      </c>
      <c r="AQ15" s="17"/>
      <c r="AR15" s="15"/>
      <c r="AS15" s="18"/>
      <c r="AT15" s="13"/>
      <c r="AU15" s="12"/>
      <c r="AV15" s="19"/>
      <c r="AW15" s="20"/>
      <c r="AX15" s="17"/>
      <c r="AY15" s="15"/>
      <c r="AZ15" s="109"/>
      <c r="BA15" s="17"/>
      <c r="BB15" s="21"/>
      <c r="BC15" s="19"/>
      <c r="BD15" s="20"/>
      <c r="BE15" s="17"/>
      <c r="BF15" s="22"/>
      <c r="BG15" s="63"/>
      <c r="BH15" s="16"/>
      <c r="BI15" s="59"/>
      <c r="BJ15" s="73"/>
    </row>
    <row r="16" spans="1:62" s="25" customFormat="1" ht="146.25" hidden="1" x14ac:dyDescent="0.15">
      <c r="A16" s="39">
        <v>2018</v>
      </c>
      <c r="B16" s="40">
        <v>43131</v>
      </c>
      <c r="C16" s="21" t="s">
        <v>79</v>
      </c>
      <c r="D16" s="27" t="s">
        <v>80</v>
      </c>
      <c r="E16" s="40">
        <v>43101</v>
      </c>
      <c r="F16" s="21" t="s">
        <v>237</v>
      </c>
      <c r="G16" s="41" t="s">
        <v>244</v>
      </c>
      <c r="H16" s="100" t="s">
        <v>81</v>
      </c>
      <c r="I16" s="10" t="s">
        <v>68</v>
      </c>
      <c r="J16" s="13" t="s">
        <v>243</v>
      </c>
      <c r="K16" s="12">
        <v>1</v>
      </c>
      <c r="L16" s="12" t="s">
        <v>82</v>
      </c>
      <c r="M16" s="12" t="s">
        <v>245</v>
      </c>
      <c r="N16" s="12"/>
      <c r="O16" s="12" t="s">
        <v>247</v>
      </c>
      <c r="P16" s="12" t="s">
        <v>246</v>
      </c>
      <c r="Q16" s="57">
        <v>1</v>
      </c>
      <c r="R16" s="11">
        <v>43222</v>
      </c>
      <c r="S16" s="11">
        <v>43480</v>
      </c>
      <c r="T16" s="59" t="s">
        <v>83</v>
      </c>
      <c r="U16" s="56" t="s">
        <v>116</v>
      </c>
      <c r="V16" s="20" t="s">
        <v>85</v>
      </c>
      <c r="W16" s="38" t="s">
        <v>84</v>
      </c>
      <c r="X16" s="18">
        <v>43220</v>
      </c>
      <c r="Y16" s="13"/>
      <c r="Z16" s="12"/>
      <c r="AA16" s="19"/>
      <c r="AB16" s="20"/>
      <c r="AC16" s="17"/>
      <c r="AD16" s="15"/>
      <c r="AE16" s="102"/>
      <c r="AF16" s="17"/>
      <c r="AG16" s="12"/>
      <c r="AH16" s="19"/>
      <c r="AI16" s="20"/>
      <c r="AJ16" s="17"/>
      <c r="AK16" s="22"/>
      <c r="AL16" s="18"/>
      <c r="AM16" s="13"/>
      <c r="AN16" s="12"/>
      <c r="AO16" s="60" t="s">
        <v>370</v>
      </c>
      <c r="AP16" s="77" t="s">
        <v>370</v>
      </c>
      <c r="AQ16" s="17"/>
      <c r="AR16" s="15"/>
      <c r="AS16" s="18"/>
      <c r="AT16" s="13"/>
      <c r="AU16" s="12"/>
      <c r="AV16" s="19"/>
      <c r="AW16" s="20"/>
      <c r="AX16" s="17"/>
      <c r="AY16" s="15"/>
      <c r="AZ16" s="109"/>
      <c r="BA16" s="17"/>
      <c r="BB16" s="21"/>
      <c r="BC16" s="19"/>
      <c r="BD16" s="20"/>
      <c r="BE16" s="17"/>
      <c r="BF16" s="22"/>
      <c r="BG16" s="26"/>
      <c r="BH16" s="27"/>
      <c r="BI16" s="12"/>
      <c r="BJ16" s="15"/>
    </row>
    <row r="17" spans="1:62" s="25" customFormat="1" ht="123.75" x14ac:dyDescent="0.15">
      <c r="A17" s="26">
        <v>2018</v>
      </c>
      <c r="B17" s="127">
        <v>43131</v>
      </c>
      <c r="C17" s="20" t="s">
        <v>79</v>
      </c>
      <c r="D17" s="17" t="s">
        <v>89</v>
      </c>
      <c r="E17" s="127">
        <v>43101</v>
      </c>
      <c r="F17" s="20" t="s">
        <v>206</v>
      </c>
      <c r="G17" s="128" t="s">
        <v>248</v>
      </c>
      <c r="H17" s="129" t="s">
        <v>81</v>
      </c>
      <c r="I17" s="26" t="s">
        <v>68</v>
      </c>
      <c r="J17" s="17" t="s">
        <v>249</v>
      </c>
      <c r="K17" s="20">
        <v>1</v>
      </c>
      <c r="L17" s="20" t="s">
        <v>82</v>
      </c>
      <c r="M17" s="20" t="s">
        <v>250</v>
      </c>
      <c r="N17" s="20">
        <v>2</v>
      </c>
      <c r="O17" s="20" t="s">
        <v>214</v>
      </c>
      <c r="P17" s="20" t="s">
        <v>251</v>
      </c>
      <c r="Q17" s="130">
        <v>1</v>
      </c>
      <c r="R17" s="127">
        <v>43132</v>
      </c>
      <c r="S17" s="127">
        <v>43245</v>
      </c>
      <c r="T17" s="131" t="s">
        <v>83</v>
      </c>
      <c r="U17" s="131" t="s">
        <v>116</v>
      </c>
      <c r="V17" s="20" t="s">
        <v>85</v>
      </c>
      <c r="W17" s="132" t="s">
        <v>84</v>
      </c>
      <c r="X17" s="133">
        <v>43220</v>
      </c>
      <c r="Y17" s="20" t="s">
        <v>68</v>
      </c>
      <c r="Z17" s="20">
        <v>0</v>
      </c>
      <c r="AA17" s="60">
        <f>IF(Z17="","",IF(OR(N17=0,N17=""),"",(Z17*100%)/N17))</f>
        <v>0</v>
      </c>
      <c r="AB17" s="77" t="str">
        <f>IF(Z17="","",IF(X17&gt;S17,"VERIFICAR",IF(X17&lt;=S17,IF(AA17&gt;=80%,"CUMPLIDA",IF(AA17&gt;=50%,"EN PROCESO",IF(AA17&lt;=40%,"INCUMPLIDA"))))))</f>
        <v>INCUMPLIDA</v>
      </c>
      <c r="AC17" s="113" t="s">
        <v>460</v>
      </c>
      <c r="AD17" s="132" t="s">
        <v>419</v>
      </c>
      <c r="AE17" s="102"/>
      <c r="AF17" s="14"/>
      <c r="AG17" s="12"/>
      <c r="AH17" s="60" t="str">
        <f>IF(AG17="","",IF(OR(K17=0,K17="",AE17=""),"",(AG17*100)/K17))</f>
        <v/>
      </c>
      <c r="AI17" s="77" t="str">
        <f>IF(AG17="","",IF(AE17&gt;S17,"VERIFICAR",IF(AE17&lt;=S17,IF(AH17&gt;=80%,"CUMPLIDA",IF(AH17&gt;=50%,"EN PROCESO",IF(AH17&lt;=40%,"INCUMPLIDA"))))))</f>
        <v/>
      </c>
      <c r="AJ17" s="17"/>
      <c r="AK17" s="22"/>
      <c r="AL17" s="18"/>
      <c r="AM17" s="13"/>
      <c r="AN17" s="29"/>
      <c r="AO17" s="60" t="str">
        <f>IF(AN17="","",IF(OR(K17=0,K17="",AL17=""),"",(AN17*100%)/K17))</f>
        <v/>
      </c>
      <c r="AP17" s="77" t="str">
        <f>IF(AO17="","",IF(AL17&gt;S17,"VERIFICAR",IF(AL17&lt;=S17,IF(AO17&gt;=80%,"CUMPLIDA",IF(AO17&gt;=50%,"EN PROCESO",IF(AO17&lt;=40%,"INCUMPLIDA"))))))</f>
        <v/>
      </c>
      <c r="AQ17" s="17"/>
      <c r="AR17" s="15"/>
      <c r="AS17" s="18"/>
      <c r="AT17" s="13"/>
      <c r="AU17" s="12"/>
      <c r="AV17" s="60" t="str">
        <f>IF(AU17="","",IF(OR(K17=0,K17="",AS17=""),"",(AU17*100%)/K17))</f>
        <v/>
      </c>
      <c r="AW17" s="77" t="str">
        <f>IF(AV17="","",IF(AS17&gt;S17,"VERIFICAR",IF(AS17&lt;=S17,IF(AV17&gt;=80%,"CUMPLIDA",IF(AV17&gt;=50%,"EN PROCESO",IF(AV17&lt;=40%,"INCUMPLIDA"))))))</f>
        <v/>
      </c>
      <c r="AX17" s="17"/>
      <c r="AY17" s="15"/>
      <c r="AZ17" s="109"/>
      <c r="BA17" s="17"/>
      <c r="BB17" s="21"/>
      <c r="BC17" s="60" t="str">
        <f>IF(BB17="","",IF(OR(K17=0,K17="",AZ17=""),"",(BB17*100%)/K17))</f>
        <v/>
      </c>
      <c r="BD17" s="77" t="str">
        <f>IF(BC17="","",IF(AZ17&gt;S17,"VERIFICAR",IF(AZ17&lt;=S17,IF(BC17&gt;=80%,"CUMPLIDA",IF(BC17&gt;=50%,"EN PROCESO",IF(BC17&lt;=40%,"INCUMPLIDA"))))))</f>
        <v/>
      </c>
      <c r="BE17" s="17"/>
      <c r="BF17" s="22"/>
      <c r="BG17" s="63" t="str">
        <f>IF(BC17="","",IF(OR(AA17=100%,AH17=100%,AO17=100%,AV17=100%),"CUMPLIDA","PENDIENTE"))</f>
        <v/>
      </c>
      <c r="BH17" s="16"/>
      <c r="BI17" s="59"/>
      <c r="BJ17" s="73"/>
    </row>
    <row r="18" spans="1:62" s="25" customFormat="1" ht="78.75" x14ac:dyDescent="0.15">
      <c r="A18" s="26">
        <v>2018</v>
      </c>
      <c r="B18" s="127">
        <v>43131</v>
      </c>
      <c r="C18" s="20" t="s">
        <v>79</v>
      </c>
      <c r="D18" s="17" t="s">
        <v>89</v>
      </c>
      <c r="E18" s="127">
        <v>43101</v>
      </c>
      <c r="F18" s="20" t="s">
        <v>209</v>
      </c>
      <c r="G18" s="128" t="s">
        <v>248</v>
      </c>
      <c r="H18" s="129" t="s">
        <v>81</v>
      </c>
      <c r="I18" s="26" t="s">
        <v>68</v>
      </c>
      <c r="J18" s="17" t="s">
        <v>252</v>
      </c>
      <c r="K18" s="20">
        <v>1</v>
      </c>
      <c r="L18" s="20" t="s">
        <v>82</v>
      </c>
      <c r="M18" s="20" t="s">
        <v>253</v>
      </c>
      <c r="N18" s="20">
        <v>2</v>
      </c>
      <c r="O18" s="20" t="s">
        <v>254</v>
      </c>
      <c r="P18" s="20" t="s">
        <v>255</v>
      </c>
      <c r="Q18" s="130">
        <v>1</v>
      </c>
      <c r="R18" s="127">
        <v>43192</v>
      </c>
      <c r="S18" s="127">
        <v>43245</v>
      </c>
      <c r="T18" s="131" t="s">
        <v>83</v>
      </c>
      <c r="U18" s="131" t="s">
        <v>116</v>
      </c>
      <c r="V18" s="20" t="s">
        <v>85</v>
      </c>
      <c r="W18" s="132" t="s">
        <v>84</v>
      </c>
      <c r="X18" s="133">
        <v>43220</v>
      </c>
      <c r="Y18" s="20" t="s">
        <v>68</v>
      </c>
      <c r="Z18" s="20">
        <v>0</v>
      </c>
      <c r="AA18" s="60">
        <f>IF(Z18="","",IF(OR(N18=0,N18=""),"",(Z18*100%)/N18))</f>
        <v>0</v>
      </c>
      <c r="AB18" s="77" t="str">
        <f>IF(Z18="","",IF(X18&gt;S18,"VERIFICAR",IF(X18&lt;=S18,IF(AA18&gt;=80%,"CUMPLIDA",IF(AA18&gt;=50%,"EN PROCESO",IF(AA18&lt;=40%,"INCUMPLIDA"))))))</f>
        <v>INCUMPLIDA</v>
      </c>
      <c r="AC18" s="113" t="s">
        <v>461</v>
      </c>
      <c r="AD18" s="132" t="s">
        <v>419</v>
      </c>
      <c r="AE18" s="102"/>
      <c r="AF18" s="30"/>
      <c r="AG18" s="12"/>
      <c r="AH18" s="60" t="str">
        <f>IF(AG18="","",IF(OR(K18=0,K18="",AE18=""),"",(AG18*100)/K18))</f>
        <v/>
      </c>
      <c r="AI18" s="77" t="str">
        <f>IF(AG18="","",IF(AE18&gt;S18,"VERIFICAR",IF(AE18&lt;=S18,IF(AH18&gt;=80%,"CUMPLIDA",IF(AH18&gt;=50%,"EN PROCESO",IF(AH18&lt;=40%,"INCUMPLIDA"))))))</f>
        <v/>
      </c>
      <c r="AJ18" s="17"/>
      <c r="AK18" s="22"/>
      <c r="AL18" s="18"/>
      <c r="AM18" s="13"/>
      <c r="AN18" s="29"/>
      <c r="AO18" s="60" t="str">
        <f>IF(AN18="","",IF(OR(K18=0,K18="",AL18=""),"",(AN18*100%)/K18))</f>
        <v/>
      </c>
      <c r="AP18" s="77" t="str">
        <f>IF(AO18="","",IF(AL18&gt;S18,"VERIFICAR",IF(AL18&lt;=S18,IF(AO18&gt;=80%,"CUMPLIDA",IF(AO18&gt;=50%,"EN PROCESO",IF(AO18&lt;=40%,"INCUMPLIDA"))))))</f>
        <v/>
      </c>
      <c r="AQ18" s="17"/>
      <c r="AR18" s="15"/>
      <c r="AS18" s="18"/>
      <c r="AT18" s="13"/>
      <c r="AU18" s="12"/>
      <c r="AV18" s="60" t="str">
        <f>IF(AU18="","",IF(OR(K18=0,K18="",AS18=""),"",(AU18*100%)/K18))</f>
        <v/>
      </c>
      <c r="AW18" s="77" t="str">
        <f>IF(AV18="","",IF(AS18&gt;S18,"VERIFICAR",IF(AS18&lt;=S18,IF(AV18&gt;=80%,"CUMPLIDA",IF(AV18&gt;=50%,"EN PROCESO",IF(AV18&lt;=40%,"INCUMPLIDA"))))))</f>
        <v/>
      </c>
      <c r="AX18" s="17"/>
      <c r="AY18" s="15"/>
      <c r="AZ18" s="109"/>
      <c r="BA18" s="17"/>
      <c r="BB18" s="21"/>
      <c r="BC18" s="60" t="str">
        <f>IF(BB18="","",IF(OR(K18=0,K18="",AZ18=""),"",(BB18*100%)/K18))</f>
        <v/>
      </c>
      <c r="BD18" s="77" t="str">
        <f>IF(BC18="","",IF(AZ18&gt;S18,"VERIFICAR",IF(AZ18&lt;=S18,IF(BC18&gt;=80%,"CUMPLIDA",IF(BC18&gt;=50%,"EN PROCESO",IF(BC18&lt;=40%,"INCUMPLIDA"))))))</f>
        <v/>
      </c>
      <c r="BE18" s="17"/>
      <c r="BF18" s="22"/>
      <c r="BG18" s="26" t="str">
        <f>IF(BC18="","",IF(OR(AA18=100%,AH18=100%,AO18=100%,AV18=100%),"CUMPLIDA","PENDIENTE"))</f>
        <v/>
      </c>
      <c r="BH18" s="27"/>
      <c r="BI18" s="12"/>
      <c r="BJ18" s="15"/>
    </row>
    <row r="19" spans="1:62" s="25" customFormat="1" ht="123.75" x14ac:dyDescent="0.15">
      <c r="A19" s="26">
        <v>2018</v>
      </c>
      <c r="B19" s="127">
        <v>43131</v>
      </c>
      <c r="C19" s="20" t="s">
        <v>79</v>
      </c>
      <c r="D19" s="17" t="s">
        <v>89</v>
      </c>
      <c r="E19" s="127">
        <v>43101</v>
      </c>
      <c r="F19" s="20" t="s">
        <v>215</v>
      </c>
      <c r="G19" s="128" t="s">
        <v>257</v>
      </c>
      <c r="H19" s="129" t="s">
        <v>143</v>
      </c>
      <c r="I19" s="26" t="s">
        <v>68</v>
      </c>
      <c r="J19" s="17" t="s">
        <v>258</v>
      </c>
      <c r="K19" s="20">
        <v>1</v>
      </c>
      <c r="L19" s="20" t="s">
        <v>82</v>
      </c>
      <c r="M19" s="20" t="s">
        <v>259</v>
      </c>
      <c r="N19" s="20">
        <v>2</v>
      </c>
      <c r="O19" s="20" t="s">
        <v>214</v>
      </c>
      <c r="P19" s="20" t="s">
        <v>260</v>
      </c>
      <c r="Q19" s="130">
        <v>1</v>
      </c>
      <c r="R19" s="127">
        <v>43101</v>
      </c>
      <c r="S19" s="127">
        <v>43465</v>
      </c>
      <c r="T19" s="20" t="s">
        <v>92</v>
      </c>
      <c r="U19" s="20" t="s">
        <v>116</v>
      </c>
      <c r="V19" s="20" t="s">
        <v>93</v>
      </c>
      <c r="W19" s="132" t="s">
        <v>84</v>
      </c>
      <c r="X19" s="133">
        <v>43220</v>
      </c>
      <c r="Y19" s="17" t="s">
        <v>446</v>
      </c>
      <c r="Z19" s="20">
        <v>0</v>
      </c>
      <c r="AA19" s="60">
        <f>IF(Z19="","",IF(OR(N19=0,N19=""),"",(Z19*100%)/N19))</f>
        <v>0</v>
      </c>
      <c r="AB19" s="77" t="str">
        <f>IF(Z19="","",IF(X19&gt;S19,"VERIFICAR",IF(X19&lt;=S19,IF(AA19&gt;=80%,"CUMPLIDA",IF(AA19&gt;=50%,"EN PROCESO",IF(AA19&lt;=40%,"INCUMPLIDA"))))))</f>
        <v>INCUMPLIDA</v>
      </c>
      <c r="AC19" s="28" t="s">
        <v>477</v>
      </c>
      <c r="AD19" s="132" t="s">
        <v>468</v>
      </c>
      <c r="AE19" s="102"/>
      <c r="AF19" s="14"/>
      <c r="AG19" s="12"/>
      <c r="AH19" s="60" t="str">
        <f>IF(AG19="","",IF(OR(K19=0,K19="",AE19=""),"",(AG19*100)/K19))</f>
        <v/>
      </c>
      <c r="AI19" s="77" t="str">
        <f>IF(AG19="","",IF(AE19&gt;S19,"VERIFICAR",IF(AE19&lt;=S19,IF(AH19&gt;=80%,"CUMPLIDA",IF(AH19&gt;=50%,"EN PROCESO",IF(AH19&lt;=40%,"INCUMPLIDA"))))))</f>
        <v/>
      </c>
      <c r="AJ19" s="17"/>
      <c r="AK19" s="22"/>
      <c r="AL19" s="18"/>
      <c r="AM19" s="31"/>
      <c r="AN19" s="29"/>
      <c r="AO19" s="60" t="str">
        <f>IF(AN19="","",IF(OR(K19=0,K19="",AL19=""),"",(AN19*100%)/K19))</f>
        <v/>
      </c>
      <c r="AP19" s="77" t="str">
        <f>IF(AO19="","",IF(AL19&gt;S19,"VERIFICAR",IF(AL19&lt;=S19,IF(AO19&gt;=80%,"CUMPLIDA",IF(AO19&gt;=50%,"EN PROCESO",IF(AO19&lt;=40%,"INCUMPLIDA"))))))</f>
        <v/>
      </c>
      <c r="AQ19" s="17"/>
      <c r="AR19" s="15"/>
      <c r="AS19" s="18"/>
      <c r="AT19" s="13"/>
      <c r="AU19" s="12"/>
      <c r="AV19" s="60" t="str">
        <f>IF(AU19="","",IF(OR(K19=0,K19="",AS19=""),"",(AU19*100%)/K19))</f>
        <v/>
      </c>
      <c r="AW19" s="77" t="str">
        <f>IF(AV19="","",IF(AS19&gt;S19,"VERIFICAR",IF(AS19&lt;=S19,IF(AV19&gt;=80%,"CUMPLIDA",IF(AV19&gt;=50%,"EN PROCESO",IF(AV19&lt;=40%,"INCUMPLIDA"))))))</f>
        <v/>
      </c>
      <c r="AX19" s="17"/>
      <c r="AY19" s="15"/>
      <c r="AZ19" s="109"/>
      <c r="BA19" s="17"/>
      <c r="BB19" s="21"/>
      <c r="BC19" s="60" t="str">
        <f>IF(BB19="","",IF(OR(K19=0,K19="",AZ19=""),"",(BB19*100%)/K19))</f>
        <v/>
      </c>
      <c r="BD19" s="77" t="str">
        <f>IF(BC19="","",IF(AZ19&gt;S19,"VERIFICAR",IF(AZ19&lt;=S19,IF(BC19&gt;=80%,"CUMPLIDA",IF(BC19&gt;=50%,"EN PROCESO",IF(BC19&lt;=40%,"INCUMPLIDA"))))))</f>
        <v/>
      </c>
      <c r="BE19" s="17"/>
      <c r="BF19" s="22"/>
      <c r="BG19" s="26" t="str">
        <f>IF(BC19="","",IF(OR(AA19=100%,AH19=100%,AO19=100%,AV19=100%),"CUMPLIDA","PENDIENTE"))</f>
        <v/>
      </c>
      <c r="BH19" s="27"/>
      <c r="BI19" s="12"/>
      <c r="BJ19" s="15"/>
    </row>
    <row r="20" spans="1:62" s="25" customFormat="1" ht="112.5" x14ac:dyDescent="0.15">
      <c r="A20" s="26">
        <v>2018</v>
      </c>
      <c r="B20" s="127">
        <v>43131</v>
      </c>
      <c r="C20" s="20" t="s">
        <v>79</v>
      </c>
      <c r="D20" s="17" t="s">
        <v>89</v>
      </c>
      <c r="E20" s="127">
        <v>43101</v>
      </c>
      <c r="F20" s="20" t="s">
        <v>261</v>
      </c>
      <c r="G20" s="128" t="s">
        <v>257</v>
      </c>
      <c r="H20" s="129" t="s">
        <v>81</v>
      </c>
      <c r="I20" s="26" t="s">
        <v>68</v>
      </c>
      <c r="J20" s="17" t="s">
        <v>263</v>
      </c>
      <c r="K20" s="20">
        <v>1</v>
      </c>
      <c r="L20" s="20" t="s">
        <v>82</v>
      </c>
      <c r="M20" s="20" t="s">
        <v>262</v>
      </c>
      <c r="N20" s="20">
        <v>1</v>
      </c>
      <c r="O20" s="20" t="s">
        <v>264</v>
      </c>
      <c r="P20" s="20" t="s">
        <v>264</v>
      </c>
      <c r="Q20" s="130">
        <v>1</v>
      </c>
      <c r="R20" s="127">
        <v>43132</v>
      </c>
      <c r="S20" s="127">
        <v>43280</v>
      </c>
      <c r="T20" s="131" t="s">
        <v>83</v>
      </c>
      <c r="U20" s="131" t="s">
        <v>116</v>
      </c>
      <c r="V20" s="20" t="s">
        <v>85</v>
      </c>
      <c r="W20" s="132" t="s">
        <v>84</v>
      </c>
      <c r="X20" s="133">
        <v>43220</v>
      </c>
      <c r="Y20" s="20" t="s">
        <v>68</v>
      </c>
      <c r="Z20" s="20">
        <v>0</v>
      </c>
      <c r="AA20" s="60">
        <f>IF(Z20="","",IF(OR(N20=0,N20=""),"",(Z20*100%)/N20))</f>
        <v>0</v>
      </c>
      <c r="AB20" s="77" t="str">
        <f>IF(Z20="","",IF(X20&gt;S20,"VERIFICAR",IF(X20&lt;=S20,IF(AA20&gt;=80%,"CUMPLIDA",IF(AA20&gt;=50%,"EN PROCESO",IF(AA20&lt;=40%,"INCUMPLIDA"))))))</f>
        <v>INCUMPLIDA</v>
      </c>
      <c r="AC20" s="113" t="s">
        <v>462</v>
      </c>
      <c r="AD20" s="132" t="s">
        <v>419</v>
      </c>
      <c r="AE20" s="102"/>
      <c r="AF20" s="14"/>
      <c r="AG20" s="12"/>
      <c r="AH20" s="60" t="str">
        <f>IF(AG20="","",IF(OR(K20=0,K20="",AE20=""),"",(AG20*100)/K20))</f>
        <v/>
      </c>
      <c r="AI20" s="77" t="str">
        <f>IF(AG20="","",IF(AE20&gt;S20,"VERIFICAR",IF(AE20&lt;=S20,IF(AH20&gt;=80%,"CUMPLIDA",IF(AH20&gt;=50%,"EN PROCESO",IF(AH20&lt;=40%,"INCUMPLIDA"))))))</f>
        <v/>
      </c>
      <c r="AJ20" s="17"/>
      <c r="AK20" s="22"/>
      <c r="AL20" s="18"/>
      <c r="AM20" s="13"/>
      <c r="AN20" s="29"/>
      <c r="AO20" s="60" t="str">
        <f>IF(AN20="","",IF(OR(K20=0,K20="",AL20=""),"",(AN20*100%)/K20))</f>
        <v/>
      </c>
      <c r="AP20" s="77" t="str">
        <f>IF(AO20="","",IF(AL20&gt;S20,"VERIFICAR",IF(AL20&lt;=S20,IF(AO20&gt;=80%,"CUMPLIDA",IF(AO20&gt;=50%,"EN PROCESO",IF(AO20&lt;=40%,"INCUMPLIDA"))))))</f>
        <v/>
      </c>
      <c r="AQ20" s="17"/>
      <c r="AR20" s="15"/>
      <c r="AS20" s="18"/>
      <c r="AT20" s="13"/>
      <c r="AU20" s="12"/>
      <c r="AV20" s="60" t="str">
        <f>IF(AU20="","",IF(OR(K20=0,K20="",AS20=""),"",(AU20*100%)/K20))</f>
        <v/>
      </c>
      <c r="AW20" s="77" t="str">
        <f>IF(AV20="","",IF(AS20&gt;S20,"VERIFICAR",IF(AS20&lt;=S20,IF(AV20&gt;=80%,"CUMPLIDA",IF(AV20&gt;=50%,"EN PROCESO",IF(AV20&lt;=40%,"INCUMPLIDA"))))))</f>
        <v/>
      </c>
      <c r="AX20" s="17"/>
      <c r="AY20" s="15"/>
      <c r="AZ20" s="109"/>
      <c r="BA20" s="17"/>
      <c r="BB20" s="21"/>
      <c r="BC20" s="60" t="str">
        <f>IF(BB20="","",IF(OR(K20=0,K20="",AZ20=""),"",(BB20*100%)/K20))</f>
        <v/>
      </c>
      <c r="BD20" s="77" t="str">
        <f>IF(BC20="","",IF(AZ20&gt;S20,"VERIFICAR",IF(AZ20&lt;=S20,IF(BC20&gt;=80%,"CUMPLIDA",IF(BC20&gt;=50%,"EN PROCESO",IF(BC20&lt;=40%,"INCUMPLIDA"))))))</f>
        <v/>
      </c>
      <c r="BE20" s="17"/>
      <c r="BF20" s="22"/>
      <c r="BG20" s="26" t="str">
        <f>IF(BC20="","",IF(OR(AA20=100%,AH20=100%,AO20=100%,AV20=100%),"CUMPLIDA","PENDIENTE"))</f>
        <v/>
      </c>
      <c r="BH20" s="27"/>
      <c r="BI20" s="12"/>
      <c r="BJ20" s="15"/>
    </row>
    <row r="21" spans="1:62" s="25" customFormat="1" ht="158.25" thickBot="1" x14ac:dyDescent="0.2">
      <c r="A21" s="26">
        <v>2018</v>
      </c>
      <c r="B21" s="127">
        <v>43131</v>
      </c>
      <c r="C21" s="20" t="s">
        <v>79</v>
      </c>
      <c r="D21" s="17" t="s">
        <v>89</v>
      </c>
      <c r="E21" s="127">
        <v>43101</v>
      </c>
      <c r="F21" s="20" t="s">
        <v>220</v>
      </c>
      <c r="G21" s="128" t="s">
        <v>265</v>
      </c>
      <c r="H21" s="129" t="s">
        <v>94</v>
      </c>
      <c r="I21" s="26" t="s">
        <v>68</v>
      </c>
      <c r="J21" s="17" t="s">
        <v>266</v>
      </c>
      <c r="K21" s="20">
        <v>1</v>
      </c>
      <c r="L21" s="20" t="s">
        <v>82</v>
      </c>
      <c r="M21" s="20" t="s">
        <v>267</v>
      </c>
      <c r="N21" s="20">
        <v>2</v>
      </c>
      <c r="O21" s="20" t="s">
        <v>268</v>
      </c>
      <c r="P21" s="20" t="s">
        <v>269</v>
      </c>
      <c r="Q21" s="130">
        <v>1</v>
      </c>
      <c r="R21" s="127">
        <v>43132</v>
      </c>
      <c r="S21" s="127">
        <v>43465</v>
      </c>
      <c r="T21" s="131" t="s">
        <v>95</v>
      </c>
      <c r="U21" s="131" t="s">
        <v>115</v>
      </c>
      <c r="V21" s="131" t="s">
        <v>270</v>
      </c>
      <c r="W21" s="132" t="s">
        <v>84</v>
      </c>
      <c r="X21" s="133">
        <v>43220</v>
      </c>
      <c r="Y21" s="17" t="s">
        <v>447</v>
      </c>
      <c r="Z21" s="20">
        <v>1</v>
      </c>
      <c r="AA21" s="60">
        <f>IF(Z21="","",IF(OR(N21=0,N21=""),"",(Z21*100%)/N21))</f>
        <v>0.5</v>
      </c>
      <c r="AB21" s="77" t="str">
        <f>IF(Z21="","",IF(X21&gt;S21,"VERIFICAR",IF(X21&lt;=S21,IF(AA21&gt;=80%,"CUMPLIDA",IF(AA21&gt;=50%,"EN PROCESO",IF(AA21&lt;=40%,"INCUMPLIDA"))))))</f>
        <v>EN PROCESO</v>
      </c>
      <c r="AC21" s="17" t="s">
        <v>414</v>
      </c>
      <c r="AD21" s="132" t="s">
        <v>468</v>
      </c>
      <c r="AE21" s="102"/>
      <c r="AF21" s="14"/>
      <c r="AG21" s="12"/>
      <c r="AH21" s="60" t="str">
        <f>IF(AG21="","",IF(OR(K21=0,K21="",AE21=""),"",(AG21*100)/K21))</f>
        <v/>
      </c>
      <c r="AI21" s="77" t="str">
        <f>IF(AG21="","",IF(AE21&gt;S21,"VERIFICAR",IF(AE21&lt;=S21,IF(AH21&gt;=80%,"CUMPLIDA",IF(AH21&gt;=50%,"EN PROCESO",IF(AH21&lt;=40%,"INCUMPLIDA"))))))</f>
        <v/>
      </c>
      <c r="AJ21" s="17"/>
      <c r="AK21" s="22"/>
      <c r="AL21" s="18"/>
      <c r="AM21" s="13"/>
      <c r="AN21" s="29"/>
      <c r="AO21" s="60" t="str">
        <f>IF(AN21="","",IF(OR(K21=0,K21="",AL21=""),"",(AN21*100%)/K21))</f>
        <v/>
      </c>
      <c r="AP21" s="77" t="str">
        <f>IF(AO21="","",IF(AL21&gt;S21,"VERIFICAR",IF(AL21&lt;=S21,IF(AO21&gt;=80%,"CUMPLIDA",IF(AO21&gt;=50%,"EN PROCESO",IF(AO21&lt;=40%,"INCUMPLIDA"))))))</f>
        <v/>
      </c>
      <c r="AQ21" s="17"/>
      <c r="AR21" s="15"/>
      <c r="AS21" s="18"/>
      <c r="AT21" s="13"/>
      <c r="AU21" s="12"/>
      <c r="AV21" s="60" t="str">
        <f>IF(AU21="","",IF(OR(K21=0,K21="",AS21=""),"",(AU21*100%)/K21))</f>
        <v/>
      </c>
      <c r="AW21" s="77" t="str">
        <f>IF(AV21="","",IF(AS21&gt;S21,"VERIFICAR",IF(AS21&lt;=S21,IF(AV21&gt;=80%,"CUMPLIDA",IF(AV21&gt;=50%,"EN PROCESO",IF(AV21&lt;=40%,"INCUMPLIDA"))))))</f>
        <v/>
      </c>
      <c r="AX21" s="17"/>
      <c r="AY21" s="15"/>
      <c r="AZ21" s="109"/>
      <c r="BA21" s="17"/>
      <c r="BB21" s="21"/>
      <c r="BC21" s="60" t="str">
        <f>IF(BB21="","",IF(OR(K21=0,K21="",AZ21=""),"",(BB21*100%)/K21))</f>
        <v/>
      </c>
      <c r="BD21" s="77" t="str">
        <f>IF(BC21="","",IF(AZ21&gt;S21,"VERIFICAR",IF(AZ21&lt;=S21,IF(BC21&gt;=80%,"CUMPLIDA",IF(BC21&gt;=50%,"EN PROCESO",IF(BC21&lt;=40%,"INCUMPLIDA"))))))</f>
        <v/>
      </c>
      <c r="BE21" s="17"/>
      <c r="BF21" s="22"/>
      <c r="BG21" s="69" t="str">
        <f>IF(BC21="","",IF(OR(AA21=100%,AH21=100%,AO21=100%,AV21=100%),"CUMPLIDA","PENDIENTE"))</f>
        <v/>
      </c>
      <c r="BH21" s="70"/>
      <c r="BI21" s="71"/>
      <c r="BJ21" s="72"/>
    </row>
    <row r="22" spans="1:62" s="25" customFormat="1" ht="101.25" hidden="1" x14ac:dyDescent="0.15">
      <c r="A22" s="39">
        <v>2018</v>
      </c>
      <c r="B22" s="40">
        <v>43131</v>
      </c>
      <c r="C22" s="21" t="s">
        <v>79</v>
      </c>
      <c r="D22" s="27" t="s">
        <v>89</v>
      </c>
      <c r="E22" s="40">
        <v>43101</v>
      </c>
      <c r="F22" s="21" t="s">
        <v>236</v>
      </c>
      <c r="G22" s="41" t="s">
        <v>271</v>
      </c>
      <c r="H22" s="100" t="s">
        <v>81</v>
      </c>
      <c r="I22" s="10" t="s">
        <v>68</v>
      </c>
      <c r="J22" s="13" t="s">
        <v>272</v>
      </c>
      <c r="K22" s="12">
        <v>2</v>
      </c>
      <c r="L22" s="12" t="s">
        <v>82</v>
      </c>
      <c r="M22" s="12" t="s">
        <v>273</v>
      </c>
      <c r="N22" s="12"/>
      <c r="O22" s="12" t="s">
        <v>214</v>
      </c>
      <c r="P22" s="12" t="s">
        <v>274</v>
      </c>
      <c r="Q22" s="57">
        <v>1</v>
      </c>
      <c r="R22" s="11">
        <v>43315</v>
      </c>
      <c r="S22" s="11">
        <v>43496</v>
      </c>
      <c r="T22" s="59" t="s">
        <v>83</v>
      </c>
      <c r="U22" s="56" t="s">
        <v>116</v>
      </c>
      <c r="V22" s="20" t="s">
        <v>85</v>
      </c>
      <c r="W22" s="38" t="s">
        <v>84</v>
      </c>
      <c r="X22" s="18">
        <v>43220</v>
      </c>
      <c r="Y22" s="13"/>
      <c r="Z22" s="12"/>
      <c r="AA22" s="19"/>
      <c r="AB22" s="20"/>
      <c r="AC22" s="17"/>
      <c r="AD22" s="15"/>
      <c r="AE22" s="102"/>
      <c r="AF22" s="13"/>
      <c r="AG22" s="12"/>
      <c r="AH22" s="19"/>
      <c r="AI22" s="20"/>
      <c r="AJ22" s="17"/>
      <c r="AK22" s="22"/>
      <c r="AL22" s="18"/>
      <c r="AM22" s="13"/>
      <c r="AN22" s="12"/>
      <c r="AO22" s="60" t="s">
        <v>370</v>
      </c>
      <c r="AP22" s="77" t="s">
        <v>370</v>
      </c>
      <c r="AQ22" s="17"/>
      <c r="AR22" s="15"/>
      <c r="AS22" s="18"/>
      <c r="AT22" s="13"/>
      <c r="AU22" s="12"/>
      <c r="AV22" s="19"/>
      <c r="AW22" s="20"/>
      <c r="AX22" s="17"/>
      <c r="AY22" s="15"/>
      <c r="AZ22" s="109"/>
      <c r="BA22" s="17"/>
      <c r="BB22" s="21"/>
      <c r="BC22" s="19"/>
      <c r="BD22" s="20"/>
      <c r="BE22" s="17"/>
      <c r="BF22" s="22"/>
      <c r="BG22" s="23"/>
      <c r="BH22" s="67"/>
      <c r="BI22" s="24"/>
      <c r="BJ22" s="68"/>
    </row>
    <row r="23" spans="1:62" s="25" customFormat="1" ht="146.25" x14ac:dyDescent="0.15">
      <c r="A23" s="26">
        <v>2018</v>
      </c>
      <c r="B23" s="127">
        <v>43131</v>
      </c>
      <c r="C23" s="20" t="s">
        <v>79</v>
      </c>
      <c r="D23" s="17" t="s">
        <v>275</v>
      </c>
      <c r="E23" s="127">
        <v>43101</v>
      </c>
      <c r="F23" s="20" t="s">
        <v>206</v>
      </c>
      <c r="G23" s="128" t="s">
        <v>276</v>
      </c>
      <c r="H23" s="129" t="s">
        <v>165</v>
      </c>
      <c r="I23" s="26" t="s">
        <v>68</v>
      </c>
      <c r="J23" s="17" t="s">
        <v>277</v>
      </c>
      <c r="K23" s="20">
        <v>2</v>
      </c>
      <c r="L23" s="20" t="s">
        <v>82</v>
      </c>
      <c r="M23" s="20" t="s">
        <v>278</v>
      </c>
      <c r="N23" s="20">
        <v>2</v>
      </c>
      <c r="O23" s="20" t="s">
        <v>214</v>
      </c>
      <c r="P23" s="20" t="s">
        <v>279</v>
      </c>
      <c r="Q23" s="130">
        <v>1</v>
      </c>
      <c r="R23" s="127">
        <v>43132</v>
      </c>
      <c r="S23" s="127">
        <v>43465</v>
      </c>
      <c r="T23" s="20" t="s">
        <v>90</v>
      </c>
      <c r="U23" s="131" t="s">
        <v>200</v>
      </c>
      <c r="V23" s="20" t="s">
        <v>280</v>
      </c>
      <c r="W23" s="132" t="s">
        <v>84</v>
      </c>
      <c r="X23" s="133">
        <v>43220</v>
      </c>
      <c r="Y23" s="17" t="s">
        <v>430</v>
      </c>
      <c r="Z23" s="20">
        <v>0</v>
      </c>
      <c r="AA23" s="60">
        <f t="shared" ref="AA23:AA36" si="10">IF(Z23="","",IF(OR(N23=0,N23=""),"",(Z23*100%)/N23))</f>
        <v>0</v>
      </c>
      <c r="AB23" s="77" t="str">
        <f t="shared" ref="AB23:AB36" si="11">IF(Z23="","",IF(X23&gt;S23,"VERIFICAR",IF(X23&lt;=S23,IF(AA23&gt;=80%,"CUMPLIDA",IF(AA23&gt;=50%,"EN PROCESO",IF(AA23&lt;=40%,"INCUMPLIDA"))))))</f>
        <v>INCUMPLIDA</v>
      </c>
      <c r="AC23" s="17" t="s">
        <v>430</v>
      </c>
      <c r="AD23" s="132" t="s">
        <v>469</v>
      </c>
      <c r="AE23" s="102"/>
      <c r="AF23" s="13"/>
      <c r="AG23" s="12"/>
      <c r="AH23" s="60" t="str">
        <f t="shared" ref="AH23:AH36" si="12">IF(AG23="","",IF(OR(K23=0,K23="",AE23=""),"",(AG23*100)/K23))</f>
        <v/>
      </c>
      <c r="AI23" s="77" t="str">
        <f t="shared" ref="AI23:AI36" si="13">IF(AG23="","",IF(AE23&gt;S23,"VERIFICAR",IF(AE23&lt;=S23,IF(AH23&gt;=80%,"CUMPLIDA",IF(AH23&gt;=50%,"EN PROCESO",IF(AH23&lt;=40%,"INCUMPLIDA"))))))</f>
        <v/>
      </c>
      <c r="AJ23" s="17"/>
      <c r="AK23" s="22"/>
      <c r="AL23" s="18"/>
      <c r="AM23" s="13"/>
      <c r="AN23" s="29"/>
      <c r="AO23" s="60" t="str">
        <f t="shared" ref="AO23:AO36" si="14">IF(AN23="","",IF(OR(K23=0,K23="",AL23=""),"",(AN23*100%)/K23))</f>
        <v/>
      </c>
      <c r="AP23" s="77" t="str">
        <f t="shared" ref="AP23:AP36" si="15">IF(AO23="","",IF(AL23&gt;S23,"VERIFICAR",IF(AL23&lt;=S23,IF(AO23&gt;=80%,"CUMPLIDA",IF(AO23&gt;=50%,"EN PROCESO",IF(AO23&lt;=40%,"INCUMPLIDA"))))))</f>
        <v/>
      </c>
      <c r="AQ23" s="17"/>
      <c r="AR23" s="15"/>
      <c r="AS23" s="18"/>
      <c r="AT23" s="13"/>
      <c r="AU23" s="12"/>
      <c r="AV23" s="60" t="str">
        <f t="shared" ref="AV23:AV36" si="16">IF(AU23="","",IF(OR(K23=0,K23="",AS23=""),"",(AU23*100%)/K23))</f>
        <v/>
      </c>
      <c r="AW23" s="77" t="str">
        <f t="shared" ref="AW23:AW36" si="17">IF(AV23="","",IF(AS23&gt;S23,"VERIFICAR",IF(AS23&lt;=S23,IF(AV23&gt;=80%,"CUMPLIDA",IF(AV23&gt;=50%,"EN PROCESO",IF(AV23&lt;=40%,"INCUMPLIDA"))))))</f>
        <v/>
      </c>
      <c r="AX23" s="17"/>
      <c r="AY23" s="15"/>
      <c r="AZ23" s="109"/>
      <c r="BA23" s="17"/>
      <c r="BB23" s="21"/>
      <c r="BC23" s="60" t="str">
        <f t="shared" ref="BC23:BC36" si="18">IF(BB23="","",IF(OR(K23=0,K23="",AZ23=""),"",(BB23*100%)/K23))</f>
        <v/>
      </c>
      <c r="BD23" s="77" t="str">
        <f t="shared" ref="BD23:BD36" si="19">IF(BC23="","",IF(AZ23&gt;S23,"VERIFICAR",IF(AZ23&lt;=S23,IF(BC23&gt;=80%,"CUMPLIDA",IF(BC23&gt;=50%,"EN PROCESO",IF(BC23&lt;=40%,"INCUMPLIDA"))))))</f>
        <v/>
      </c>
      <c r="BE23" s="17"/>
      <c r="BF23" s="22"/>
      <c r="BG23" s="63" t="str">
        <f t="shared" ref="BG23:BG36" si="20">IF(BC23="","",IF(OR(AA23=100%,AH23=100%,AO23=100%,AV23=100%),"CUMPLIDA","PENDIENTE"))</f>
        <v/>
      </c>
      <c r="BH23" s="16"/>
      <c r="BI23" s="59"/>
      <c r="BJ23" s="73"/>
    </row>
    <row r="24" spans="1:62" s="25" customFormat="1" ht="146.25" x14ac:dyDescent="0.15">
      <c r="A24" s="26">
        <v>2018</v>
      </c>
      <c r="B24" s="127">
        <v>43131</v>
      </c>
      <c r="C24" s="20" t="s">
        <v>79</v>
      </c>
      <c r="D24" s="17" t="s">
        <v>275</v>
      </c>
      <c r="E24" s="127">
        <v>43101</v>
      </c>
      <c r="F24" s="20" t="s">
        <v>209</v>
      </c>
      <c r="G24" s="128" t="s">
        <v>276</v>
      </c>
      <c r="H24" s="129" t="s">
        <v>165</v>
      </c>
      <c r="I24" s="26" t="s">
        <v>68</v>
      </c>
      <c r="J24" s="17" t="s">
        <v>281</v>
      </c>
      <c r="K24" s="20">
        <v>1</v>
      </c>
      <c r="L24" s="20" t="s">
        <v>82</v>
      </c>
      <c r="M24" s="20" t="s">
        <v>282</v>
      </c>
      <c r="N24" s="20">
        <v>2</v>
      </c>
      <c r="O24" s="20" t="s">
        <v>284</v>
      </c>
      <c r="P24" s="20" t="s">
        <v>283</v>
      </c>
      <c r="Q24" s="130">
        <v>1</v>
      </c>
      <c r="R24" s="127">
        <v>43132</v>
      </c>
      <c r="S24" s="127">
        <v>43251</v>
      </c>
      <c r="T24" s="20" t="s">
        <v>90</v>
      </c>
      <c r="U24" s="131" t="s">
        <v>200</v>
      </c>
      <c r="V24" s="131" t="s">
        <v>285</v>
      </c>
      <c r="W24" s="132" t="s">
        <v>84</v>
      </c>
      <c r="X24" s="133">
        <v>43220</v>
      </c>
      <c r="Y24" s="17" t="s">
        <v>430</v>
      </c>
      <c r="Z24" s="20">
        <v>0</v>
      </c>
      <c r="AA24" s="60">
        <f t="shared" si="10"/>
        <v>0</v>
      </c>
      <c r="AB24" s="77" t="str">
        <f t="shared" si="11"/>
        <v>INCUMPLIDA</v>
      </c>
      <c r="AC24" s="17" t="s">
        <v>430</v>
      </c>
      <c r="AD24" s="132" t="s">
        <v>469</v>
      </c>
      <c r="AE24" s="102"/>
      <c r="AF24" s="30"/>
      <c r="AG24" s="12"/>
      <c r="AH24" s="60" t="str">
        <f t="shared" si="12"/>
        <v/>
      </c>
      <c r="AI24" s="77" t="str">
        <f t="shared" si="13"/>
        <v/>
      </c>
      <c r="AJ24" s="17"/>
      <c r="AK24" s="107"/>
      <c r="AL24" s="18"/>
      <c r="AM24" s="13"/>
      <c r="AN24" s="29"/>
      <c r="AO24" s="60" t="str">
        <f t="shared" si="14"/>
        <v/>
      </c>
      <c r="AP24" s="77" t="str">
        <f t="shared" si="15"/>
        <v/>
      </c>
      <c r="AQ24" s="28"/>
      <c r="AR24" s="15"/>
      <c r="AS24" s="18"/>
      <c r="AT24" s="13"/>
      <c r="AU24" s="12"/>
      <c r="AV24" s="60" t="str">
        <f t="shared" si="16"/>
        <v/>
      </c>
      <c r="AW24" s="77" t="str">
        <f t="shared" si="17"/>
        <v/>
      </c>
      <c r="AX24" s="17"/>
      <c r="AY24" s="15"/>
      <c r="AZ24" s="109"/>
      <c r="BA24" s="17"/>
      <c r="BB24" s="21"/>
      <c r="BC24" s="60" t="str">
        <f t="shared" si="18"/>
        <v/>
      </c>
      <c r="BD24" s="77" t="str">
        <f t="shared" si="19"/>
        <v/>
      </c>
      <c r="BE24" s="17"/>
      <c r="BF24" s="22"/>
      <c r="BG24" s="26" t="str">
        <f t="shared" si="20"/>
        <v/>
      </c>
      <c r="BH24" s="27"/>
      <c r="BI24" s="12"/>
      <c r="BJ24" s="15"/>
    </row>
    <row r="25" spans="1:62" s="25" customFormat="1" ht="409.5" x14ac:dyDescent="0.15">
      <c r="A25" s="26">
        <v>2018</v>
      </c>
      <c r="B25" s="127">
        <v>43131</v>
      </c>
      <c r="C25" s="20" t="s">
        <v>79</v>
      </c>
      <c r="D25" s="17" t="s">
        <v>275</v>
      </c>
      <c r="E25" s="127">
        <v>43101</v>
      </c>
      <c r="F25" s="20" t="s">
        <v>215</v>
      </c>
      <c r="G25" s="128" t="s">
        <v>286</v>
      </c>
      <c r="H25" s="129" t="s">
        <v>288</v>
      </c>
      <c r="I25" s="26" t="s">
        <v>68</v>
      </c>
      <c r="J25" s="17" t="s">
        <v>287</v>
      </c>
      <c r="K25" s="20">
        <v>2</v>
      </c>
      <c r="L25" s="20" t="s">
        <v>82</v>
      </c>
      <c r="M25" s="20" t="s">
        <v>289</v>
      </c>
      <c r="N25" s="20">
        <v>3</v>
      </c>
      <c r="O25" s="20" t="s">
        <v>214</v>
      </c>
      <c r="P25" s="20" t="s">
        <v>290</v>
      </c>
      <c r="Q25" s="130">
        <v>1</v>
      </c>
      <c r="R25" s="127">
        <v>43132</v>
      </c>
      <c r="S25" s="127">
        <v>43465</v>
      </c>
      <c r="T25" s="131" t="s">
        <v>292</v>
      </c>
      <c r="U25" s="131" t="s">
        <v>116</v>
      </c>
      <c r="V25" s="20" t="s">
        <v>291</v>
      </c>
      <c r="W25" s="132" t="s">
        <v>84</v>
      </c>
      <c r="X25" s="133">
        <v>43220</v>
      </c>
      <c r="Y25" s="17" t="s">
        <v>473</v>
      </c>
      <c r="Z25" s="20">
        <v>1</v>
      </c>
      <c r="AA25" s="60">
        <f t="shared" si="10"/>
        <v>0.33333333333333331</v>
      </c>
      <c r="AB25" s="77" t="str">
        <f t="shared" si="11"/>
        <v>INCUMPLIDA</v>
      </c>
      <c r="AC25" s="113" t="s">
        <v>480</v>
      </c>
      <c r="AD25" s="132" t="s">
        <v>470</v>
      </c>
      <c r="AE25" s="102"/>
      <c r="AF25" s="13"/>
      <c r="AG25" s="12"/>
      <c r="AH25" s="60" t="str">
        <f t="shared" si="12"/>
        <v/>
      </c>
      <c r="AI25" s="77" t="str">
        <f t="shared" si="13"/>
        <v/>
      </c>
      <c r="AJ25" s="17"/>
      <c r="AK25" s="107"/>
      <c r="AL25" s="18"/>
      <c r="AM25" s="13"/>
      <c r="AN25" s="29"/>
      <c r="AO25" s="60" t="str">
        <f t="shared" si="14"/>
        <v/>
      </c>
      <c r="AP25" s="77" t="str">
        <f t="shared" si="15"/>
        <v/>
      </c>
      <c r="AQ25" s="17"/>
      <c r="AR25" s="15"/>
      <c r="AS25" s="18"/>
      <c r="AT25" s="13"/>
      <c r="AU25" s="12"/>
      <c r="AV25" s="60" t="str">
        <f t="shared" si="16"/>
        <v/>
      </c>
      <c r="AW25" s="77" t="str">
        <f t="shared" si="17"/>
        <v/>
      </c>
      <c r="AX25" s="17"/>
      <c r="AY25" s="15"/>
      <c r="AZ25" s="109"/>
      <c r="BA25" s="17"/>
      <c r="BB25" s="21"/>
      <c r="BC25" s="60" t="str">
        <f t="shared" si="18"/>
        <v/>
      </c>
      <c r="BD25" s="77" t="str">
        <f t="shared" si="19"/>
        <v/>
      </c>
      <c r="BE25" s="17"/>
      <c r="BF25" s="22"/>
      <c r="BG25" s="26" t="str">
        <f t="shared" si="20"/>
        <v/>
      </c>
      <c r="BH25" s="27"/>
      <c r="BI25" s="12"/>
      <c r="BJ25" s="15"/>
    </row>
    <row r="26" spans="1:62" s="25" customFormat="1" ht="146.25" x14ac:dyDescent="0.15">
      <c r="A26" s="26">
        <v>2018</v>
      </c>
      <c r="B26" s="127">
        <v>43131</v>
      </c>
      <c r="C26" s="20" t="s">
        <v>79</v>
      </c>
      <c r="D26" s="17" t="s">
        <v>275</v>
      </c>
      <c r="E26" s="127">
        <v>43101</v>
      </c>
      <c r="F26" s="20" t="s">
        <v>220</v>
      </c>
      <c r="G26" s="128" t="s">
        <v>293</v>
      </c>
      <c r="H26" s="129" t="s">
        <v>165</v>
      </c>
      <c r="I26" s="26" t="s">
        <v>68</v>
      </c>
      <c r="J26" s="17" t="s">
        <v>294</v>
      </c>
      <c r="K26" s="20">
        <v>4</v>
      </c>
      <c r="L26" s="20" t="s">
        <v>82</v>
      </c>
      <c r="M26" s="20" t="s">
        <v>68</v>
      </c>
      <c r="N26" s="20">
        <v>4</v>
      </c>
      <c r="O26" s="20" t="s">
        <v>295</v>
      </c>
      <c r="P26" s="20" t="s">
        <v>296</v>
      </c>
      <c r="Q26" s="130">
        <v>1</v>
      </c>
      <c r="R26" s="127">
        <v>43132</v>
      </c>
      <c r="S26" s="127">
        <v>43251</v>
      </c>
      <c r="T26" s="20" t="s">
        <v>90</v>
      </c>
      <c r="U26" s="131" t="s">
        <v>200</v>
      </c>
      <c r="V26" s="20" t="s">
        <v>285</v>
      </c>
      <c r="W26" s="132" t="s">
        <v>84</v>
      </c>
      <c r="X26" s="133">
        <v>43220</v>
      </c>
      <c r="Y26" s="17" t="s">
        <v>431</v>
      </c>
      <c r="Z26" s="20">
        <v>2</v>
      </c>
      <c r="AA26" s="60">
        <f t="shared" si="10"/>
        <v>0.5</v>
      </c>
      <c r="AB26" s="77" t="str">
        <f t="shared" si="11"/>
        <v>EN PROCESO</v>
      </c>
      <c r="AC26" s="17" t="s">
        <v>432</v>
      </c>
      <c r="AD26" s="132" t="s">
        <v>469</v>
      </c>
      <c r="AE26" s="102"/>
      <c r="AF26" s="13"/>
      <c r="AG26" s="12"/>
      <c r="AH26" s="60" t="str">
        <f t="shared" si="12"/>
        <v/>
      </c>
      <c r="AI26" s="77" t="str">
        <f t="shared" si="13"/>
        <v/>
      </c>
      <c r="AJ26" s="17"/>
      <c r="AK26" s="22"/>
      <c r="AL26" s="18"/>
      <c r="AM26" s="13"/>
      <c r="AN26" s="29"/>
      <c r="AO26" s="60" t="str">
        <f t="shared" si="14"/>
        <v/>
      </c>
      <c r="AP26" s="77" t="str">
        <f t="shared" si="15"/>
        <v/>
      </c>
      <c r="AQ26" s="17"/>
      <c r="AR26" s="15"/>
      <c r="AS26" s="18"/>
      <c r="AT26" s="13"/>
      <c r="AU26" s="12"/>
      <c r="AV26" s="60" t="str">
        <f t="shared" si="16"/>
        <v/>
      </c>
      <c r="AW26" s="77" t="str">
        <f t="shared" si="17"/>
        <v/>
      </c>
      <c r="AX26" s="17"/>
      <c r="AY26" s="15"/>
      <c r="AZ26" s="109"/>
      <c r="BA26" s="17"/>
      <c r="BB26" s="21"/>
      <c r="BC26" s="60" t="str">
        <f t="shared" si="18"/>
        <v/>
      </c>
      <c r="BD26" s="77" t="str">
        <f t="shared" si="19"/>
        <v/>
      </c>
      <c r="BE26" s="17"/>
      <c r="BF26" s="22"/>
      <c r="BG26" s="26" t="str">
        <f t="shared" si="20"/>
        <v/>
      </c>
      <c r="BH26" s="27"/>
      <c r="BI26" s="12"/>
      <c r="BJ26" s="15"/>
    </row>
    <row r="27" spans="1:62" s="25" customFormat="1" ht="225" x14ac:dyDescent="0.15">
      <c r="A27" s="26">
        <v>2018</v>
      </c>
      <c r="B27" s="127">
        <v>43131</v>
      </c>
      <c r="C27" s="20" t="s">
        <v>79</v>
      </c>
      <c r="D27" s="17" t="s">
        <v>275</v>
      </c>
      <c r="E27" s="127">
        <v>43101</v>
      </c>
      <c r="F27" s="20" t="s">
        <v>228</v>
      </c>
      <c r="G27" s="128" t="s">
        <v>293</v>
      </c>
      <c r="H27" s="129" t="s">
        <v>94</v>
      </c>
      <c r="I27" s="26" t="s">
        <v>68</v>
      </c>
      <c r="J27" s="17" t="s">
        <v>297</v>
      </c>
      <c r="K27" s="20">
        <v>2</v>
      </c>
      <c r="L27" s="20" t="s">
        <v>82</v>
      </c>
      <c r="M27" s="20" t="s">
        <v>298</v>
      </c>
      <c r="N27" s="20">
        <v>2</v>
      </c>
      <c r="O27" s="20" t="s">
        <v>300</v>
      </c>
      <c r="P27" s="20" t="s">
        <v>299</v>
      </c>
      <c r="Q27" s="130">
        <v>1</v>
      </c>
      <c r="R27" s="127">
        <v>43101</v>
      </c>
      <c r="S27" s="127">
        <v>43465</v>
      </c>
      <c r="T27" s="131" t="s">
        <v>95</v>
      </c>
      <c r="U27" s="131" t="s">
        <v>115</v>
      </c>
      <c r="V27" s="131" t="s">
        <v>270</v>
      </c>
      <c r="W27" s="132" t="s">
        <v>84</v>
      </c>
      <c r="X27" s="133">
        <v>43220</v>
      </c>
      <c r="Y27" s="17" t="s">
        <v>448</v>
      </c>
      <c r="Z27" s="20">
        <v>1</v>
      </c>
      <c r="AA27" s="60">
        <f t="shared" si="10"/>
        <v>0.5</v>
      </c>
      <c r="AB27" s="77" t="str">
        <f t="shared" si="11"/>
        <v>EN PROCESO</v>
      </c>
      <c r="AC27" s="17" t="s">
        <v>415</v>
      </c>
      <c r="AD27" s="132" t="s">
        <v>474</v>
      </c>
      <c r="AE27" s="102"/>
      <c r="AF27" s="13"/>
      <c r="AG27" s="12"/>
      <c r="AH27" s="60" t="str">
        <f t="shared" si="12"/>
        <v/>
      </c>
      <c r="AI27" s="77" t="str">
        <f t="shared" si="13"/>
        <v/>
      </c>
      <c r="AJ27" s="17"/>
      <c r="AK27" s="22"/>
      <c r="AL27" s="18"/>
      <c r="AM27" s="13"/>
      <c r="AN27" s="29"/>
      <c r="AO27" s="60" t="str">
        <f t="shared" si="14"/>
        <v/>
      </c>
      <c r="AP27" s="77" t="str">
        <f t="shared" si="15"/>
        <v/>
      </c>
      <c r="AQ27" s="17"/>
      <c r="AR27" s="15"/>
      <c r="AS27" s="18"/>
      <c r="AT27" s="13"/>
      <c r="AU27" s="12"/>
      <c r="AV27" s="60" t="str">
        <f t="shared" si="16"/>
        <v/>
      </c>
      <c r="AW27" s="77" t="str">
        <f t="shared" si="17"/>
        <v/>
      </c>
      <c r="AX27" s="17"/>
      <c r="AY27" s="15"/>
      <c r="AZ27" s="109"/>
      <c r="BA27" s="17"/>
      <c r="BB27" s="21"/>
      <c r="BC27" s="60" t="str">
        <f t="shared" si="18"/>
        <v/>
      </c>
      <c r="BD27" s="77" t="str">
        <f t="shared" si="19"/>
        <v/>
      </c>
      <c r="BE27" s="17"/>
      <c r="BF27" s="22"/>
      <c r="BG27" s="26" t="str">
        <f t="shared" si="20"/>
        <v/>
      </c>
      <c r="BH27" s="27"/>
      <c r="BI27" s="12"/>
      <c r="BJ27" s="15"/>
    </row>
    <row r="28" spans="1:62" s="25" customFormat="1" ht="157.5" x14ac:dyDescent="0.15">
      <c r="A28" s="26">
        <v>2018</v>
      </c>
      <c r="B28" s="127">
        <v>43131</v>
      </c>
      <c r="C28" s="20" t="s">
        <v>79</v>
      </c>
      <c r="D28" s="17" t="s">
        <v>275</v>
      </c>
      <c r="E28" s="127">
        <v>43101</v>
      </c>
      <c r="F28" s="20" t="s">
        <v>236</v>
      </c>
      <c r="G28" s="128" t="s">
        <v>301</v>
      </c>
      <c r="H28" s="129" t="s">
        <v>165</v>
      </c>
      <c r="I28" s="26" t="s">
        <v>68</v>
      </c>
      <c r="J28" s="17" t="s">
        <v>302</v>
      </c>
      <c r="K28" s="20">
        <v>1</v>
      </c>
      <c r="L28" s="20" t="s">
        <v>82</v>
      </c>
      <c r="M28" s="20" t="s">
        <v>303</v>
      </c>
      <c r="N28" s="20">
        <v>1</v>
      </c>
      <c r="O28" s="20" t="s">
        <v>264</v>
      </c>
      <c r="P28" s="20" t="s">
        <v>264</v>
      </c>
      <c r="Q28" s="130">
        <v>1</v>
      </c>
      <c r="R28" s="127">
        <v>43132</v>
      </c>
      <c r="S28" s="127">
        <v>43187</v>
      </c>
      <c r="T28" s="20" t="s">
        <v>90</v>
      </c>
      <c r="U28" s="131" t="s">
        <v>200</v>
      </c>
      <c r="V28" s="131" t="s">
        <v>285</v>
      </c>
      <c r="W28" s="132" t="s">
        <v>84</v>
      </c>
      <c r="X28" s="133">
        <v>43220</v>
      </c>
      <c r="Y28" s="17" t="s">
        <v>433</v>
      </c>
      <c r="Z28" s="20">
        <v>1</v>
      </c>
      <c r="AA28" s="60">
        <f t="shared" si="10"/>
        <v>1</v>
      </c>
      <c r="AB28" s="77" t="str">
        <f>IF(Z28="","",IF(X28&lt;S28,"VERIFICAR",IF(X28&gt;=S28,IF(AA28&gt;=80%,"CUMPLIDA",IF(AA28&gt;=50%,"EN PROCESO",IF(AA28&lt;=40%,"INCUMPLIDA"))))))</f>
        <v>CUMPLIDA</v>
      </c>
      <c r="AC28" s="28" t="s">
        <v>434</v>
      </c>
      <c r="AD28" s="132" t="s">
        <v>469</v>
      </c>
      <c r="AE28" s="102"/>
      <c r="AF28" s="13"/>
      <c r="AG28" s="12"/>
      <c r="AH28" s="60" t="str">
        <f t="shared" si="12"/>
        <v/>
      </c>
      <c r="AI28" s="77" t="str">
        <f t="shared" si="13"/>
        <v/>
      </c>
      <c r="AJ28" s="17"/>
      <c r="AK28" s="22"/>
      <c r="AL28" s="18"/>
      <c r="AM28" s="13"/>
      <c r="AN28" s="29"/>
      <c r="AO28" s="60" t="str">
        <f t="shared" si="14"/>
        <v/>
      </c>
      <c r="AP28" s="77" t="str">
        <f t="shared" si="15"/>
        <v/>
      </c>
      <c r="AQ28" s="17"/>
      <c r="AR28" s="15"/>
      <c r="AS28" s="18"/>
      <c r="AT28" s="13"/>
      <c r="AU28" s="12"/>
      <c r="AV28" s="60" t="str">
        <f t="shared" si="16"/>
        <v/>
      </c>
      <c r="AW28" s="77" t="str">
        <f t="shared" si="17"/>
        <v/>
      </c>
      <c r="AX28" s="17"/>
      <c r="AY28" s="15"/>
      <c r="AZ28" s="109"/>
      <c r="BA28" s="17"/>
      <c r="BB28" s="21"/>
      <c r="BC28" s="60" t="str">
        <f t="shared" si="18"/>
        <v/>
      </c>
      <c r="BD28" s="77" t="str">
        <f t="shared" si="19"/>
        <v/>
      </c>
      <c r="BE28" s="17"/>
      <c r="BF28" s="22"/>
      <c r="BG28" s="26" t="str">
        <f t="shared" si="20"/>
        <v/>
      </c>
      <c r="BH28" s="27"/>
      <c r="BI28" s="12"/>
      <c r="BJ28" s="15"/>
    </row>
    <row r="29" spans="1:62" s="25" customFormat="1" ht="202.5" x14ac:dyDescent="0.15">
      <c r="A29" s="26">
        <v>2018</v>
      </c>
      <c r="B29" s="127">
        <v>43131</v>
      </c>
      <c r="C29" s="20" t="s">
        <v>79</v>
      </c>
      <c r="D29" s="17" t="s">
        <v>275</v>
      </c>
      <c r="E29" s="127">
        <v>43101</v>
      </c>
      <c r="F29" s="20" t="s">
        <v>305</v>
      </c>
      <c r="G29" s="128" t="s">
        <v>301</v>
      </c>
      <c r="H29" s="129" t="s">
        <v>165</v>
      </c>
      <c r="I29" s="26" t="s">
        <v>68</v>
      </c>
      <c r="J29" s="17" t="s">
        <v>304</v>
      </c>
      <c r="K29" s="20">
        <v>1</v>
      </c>
      <c r="L29" s="20" t="s">
        <v>82</v>
      </c>
      <c r="M29" s="20" t="s">
        <v>307</v>
      </c>
      <c r="N29" s="20">
        <v>2</v>
      </c>
      <c r="O29" s="20" t="s">
        <v>306</v>
      </c>
      <c r="P29" s="20" t="s">
        <v>306</v>
      </c>
      <c r="Q29" s="130">
        <v>1</v>
      </c>
      <c r="R29" s="127">
        <v>43132</v>
      </c>
      <c r="S29" s="127">
        <v>43159</v>
      </c>
      <c r="T29" s="20" t="s">
        <v>90</v>
      </c>
      <c r="U29" s="131" t="s">
        <v>200</v>
      </c>
      <c r="V29" s="131" t="s">
        <v>285</v>
      </c>
      <c r="W29" s="132" t="s">
        <v>84</v>
      </c>
      <c r="X29" s="133">
        <v>43220</v>
      </c>
      <c r="Y29" s="17" t="s">
        <v>435</v>
      </c>
      <c r="Z29" s="20">
        <v>2</v>
      </c>
      <c r="AA29" s="60">
        <f t="shared" si="10"/>
        <v>1</v>
      </c>
      <c r="AB29" s="77" t="str">
        <f>IF(Z29="","",IF(X29&lt;S29,"VERIFICAR",IF(X29&gt;=S29,IF(AA29&gt;=80%,"CUMPLIDA",IF(AA29&gt;=50%,"EN PROCESO",IF(AA29&lt;=40%,"INCUMPLIDA"))))))</f>
        <v>CUMPLIDA</v>
      </c>
      <c r="AC29" s="17" t="s">
        <v>436</v>
      </c>
      <c r="AD29" s="132" t="s">
        <v>469</v>
      </c>
      <c r="AE29" s="102"/>
      <c r="AF29" s="13"/>
      <c r="AG29" s="12"/>
      <c r="AH29" s="60" t="str">
        <f t="shared" si="12"/>
        <v/>
      </c>
      <c r="AI29" s="77" t="str">
        <f t="shared" si="13"/>
        <v/>
      </c>
      <c r="AJ29" s="17"/>
      <c r="AK29" s="22"/>
      <c r="AL29" s="18"/>
      <c r="AM29" s="13"/>
      <c r="AN29" s="29"/>
      <c r="AO29" s="60" t="str">
        <f t="shared" si="14"/>
        <v/>
      </c>
      <c r="AP29" s="77" t="str">
        <f t="shared" si="15"/>
        <v/>
      </c>
      <c r="AQ29" s="17"/>
      <c r="AR29" s="15"/>
      <c r="AS29" s="18"/>
      <c r="AT29" s="13"/>
      <c r="AU29" s="12"/>
      <c r="AV29" s="60" t="str">
        <f t="shared" si="16"/>
        <v/>
      </c>
      <c r="AW29" s="77" t="str">
        <f t="shared" si="17"/>
        <v/>
      </c>
      <c r="AX29" s="17"/>
      <c r="AY29" s="15"/>
      <c r="AZ29" s="109"/>
      <c r="BA29" s="17"/>
      <c r="BB29" s="21"/>
      <c r="BC29" s="60" t="str">
        <f t="shared" si="18"/>
        <v/>
      </c>
      <c r="BD29" s="77" t="str">
        <f t="shared" si="19"/>
        <v/>
      </c>
      <c r="BE29" s="17"/>
      <c r="BF29" s="22"/>
      <c r="BG29" s="26" t="str">
        <f t="shared" si="20"/>
        <v/>
      </c>
      <c r="BH29" s="27"/>
      <c r="BI29" s="12"/>
      <c r="BJ29" s="15"/>
    </row>
    <row r="30" spans="1:62" s="25" customFormat="1" ht="146.25" x14ac:dyDescent="0.15">
      <c r="A30" s="26">
        <v>2018</v>
      </c>
      <c r="B30" s="127">
        <v>43131</v>
      </c>
      <c r="C30" s="20" t="s">
        <v>79</v>
      </c>
      <c r="D30" s="17" t="s">
        <v>275</v>
      </c>
      <c r="E30" s="127">
        <v>43101</v>
      </c>
      <c r="F30" s="20" t="s">
        <v>308</v>
      </c>
      <c r="G30" s="128" t="s">
        <v>301</v>
      </c>
      <c r="H30" s="129" t="s">
        <v>165</v>
      </c>
      <c r="I30" s="26" t="s">
        <v>68</v>
      </c>
      <c r="J30" s="17" t="s">
        <v>309</v>
      </c>
      <c r="K30" s="20">
        <v>1</v>
      </c>
      <c r="L30" s="20" t="s">
        <v>82</v>
      </c>
      <c r="M30" s="20" t="s">
        <v>310</v>
      </c>
      <c r="N30" s="20">
        <v>3</v>
      </c>
      <c r="O30" s="20" t="s">
        <v>311</v>
      </c>
      <c r="P30" s="20" t="s">
        <v>311</v>
      </c>
      <c r="Q30" s="130">
        <v>1</v>
      </c>
      <c r="R30" s="127">
        <v>43132</v>
      </c>
      <c r="S30" s="127">
        <v>43192</v>
      </c>
      <c r="T30" s="20" t="s">
        <v>90</v>
      </c>
      <c r="U30" s="131" t="s">
        <v>200</v>
      </c>
      <c r="V30" s="131" t="s">
        <v>285</v>
      </c>
      <c r="W30" s="132" t="s">
        <v>84</v>
      </c>
      <c r="X30" s="133">
        <v>43220</v>
      </c>
      <c r="Y30" s="17" t="s">
        <v>437</v>
      </c>
      <c r="Z30" s="20">
        <v>3</v>
      </c>
      <c r="AA30" s="60">
        <f t="shared" si="10"/>
        <v>1</v>
      </c>
      <c r="AB30" s="77" t="str">
        <f>IF(Z30="","",IF(X30&lt;S30,"VERIFICAR",IF(X30&gt;=S30,IF(AA30&gt;=80%,"CUMPLIDA",IF(AA30&gt;=50%,"EN PROCESO",IF(AA30&lt;=40%,"INCUMPLIDA"))))))</f>
        <v>CUMPLIDA</v>
      </c>
      <c r="AC30" s="28" t="s">
        <v>438</v>
      </c>
      <c r="AD30" s="132" t="s">
        <v>469</v>
      </c>
      <c r="AE30" s="102"/>
      <c r="AF30" s="13"/>
      <c r="AG30" s="12"/>
      <c r="AH30" s="60" t="str">
        <f t="shared" si="12"/>
        <v/>
      </c>
      <c r="AI30" s="77" t="str">
        <f t="shared" si="13"/>
        <v/>
      </c>
      <c r="AJ30" s="17"/>
      <c r="AK30" s="22"/>
      <c r="AL30" s="18"/>
      <c r="AM30" s="13"/>
      <c r="AN30" s="29"/>
      <c r="AO30" s="60" t="str">
        <f t="shared" si="14"/>
        <v/>
      </c>
      <c r="AP30" s="77" t="str">
        <f t="shared" si="15"/>
        <v/>
      </c>
      <c r="AQ30" s="17"/>
      <c r="AR30" s="15"/>
      <c r="AS30" s="18"/>
      <c r="AT30" s="13"/>
      <c r="AU30" s="12"/>
      <c r="AV30" s="60" t="str">
        <f t="shared" si="16"/>
        <v/>
      </c>
      <c r="AW30" s="77" t="str">
        <f t="shared" si="17"/>
        <v/>
      </c>
      <c r="AX30" s="17"/>
      <c r="AY30" s="15"/>
      <c r="AZ30" s="109"/>
      <c r="BA30" s="17"/>
      <c r="BB30" s="21"/>
      <c r="BC30" s="60" t="str">
        <f t="shared" si="18"/>
        <v/>
      </c>
      <c r="BD30" s="77" t="str">
        <f t="shared" si="19"/>
        <v/>
      </c>
      <c r="BE30" s="17"/>
      <c r="BF30" s="22"/>
      <c r="BG30" s="26" t="str">
        <f t="shared" si="20"/>
        <v/>
      </c>
      <c r="BH30" s="27"/>
      <c r="BI30" s="12"/>
      <c r="BJ30" s="15"/>
    </row>
    <row r="31" spans="1:62" s="25" customFormat="1" ht="146.25" x14ac:dyDescent="0.15">
      <c r="A31" s="26">
        <v>2018</v>
      </c>
      <c r="B31" s="127">
        <v>43131</v>
      </c>
      <c r="C31" s="20" t="s">
        <v>79</v>
      </c>
      <c r="D31" s="17" t="s">
        <v>275</v>
      </c>
      <c r="E31" s="127">
        <v>43101</v>
      </c>
      <c r="F31" s="20" t="s">
        <v>237</v>
      </c>
      <c r="G31" s="128" t="s">
        <v>312</v>
      </c>
      <c r="H31" s="129" t="s">
        <v>165</v>
      </c>
      <c r="I31" s="26" t="s">
        <v>68</v>
      </c>
      <c r="J31" s="17" t="s">
        <v>313</v>
      </c>
      <c r="K31" s="20">
        <v>1</v>
      </c>
      <c r="L31" s="20" t="s">
        <v>82</v>
      </c>
      <c r="M31" s="20" t="s">
        <v>314</v>
      </c>
      <c r="N31" s="20">
        <v>3</v>
      </c>
      <c r="O31" s="20" t="s">
        <v>214</v>
      </c>
      <c r="P31" s="20" t="s">
        <v>315</v>
      </c>
      <c r="Q31" s="130">
        <v>1</v>
      </c>
      <c r="R31" s="127">
        <v>43132</v>
      </c>
      <c r="S31" s="127">
        <v>43312</v>
      </c>
      <c r="T31" s="20" t="s">
        <v>90</v>
      </c>
      <c r="U31" s="131" t="s">
        <v>200</v>
      </c>
      <c r="V31" s="131" t="s">
        <v>285</v>
      </c>
      <c r="W31" s="132" t="s">
        <v>84</v>
      </c>
      <c r="X31" s="133">
        <v>43220</v>
      </c>
      <c r="Y31" s="17" t="s">
        <v>430</v>
      </c>
      <c r="Z31" s="20">
        <v>0</v>
      </c>
      <c r="AA31" s="60">
        <f t="shared" si="10"/>
        <v>0</v>
      </c>
      <c r="AB31" s="77" t="str">
        <f t="shared" si="11"/>
        <v>INCUMPLIDA</v>
      </c>
      <c r="AC31" s="17" t="s">
        <v>430</v>
      </c>
      <c r="AD31" s="132" t="s">
        <v>469</v>
      </c>
      <c r="AE31" s="102"/>
      <c r="AF31" s="14"/>
      <c r="AG31" s="32"/>
      <c r="AH31" s="60" t="str">
        <f t="shared" si="12"/>
        <v/>
      </c>
      <c r="AI31" s="77" t="str">
        <f t="shared" si="13"/>
        <v/>
      </c>
      <c r="AJ31" s="17"/>
      <c r="AK31" s="22"/>
      <c r="AL31" s="18"/>
      <c r="AM31" s="13"/>
      <c r="AN31" s="29"/>
      <c r="AO31" s="60" t="str">
        <f t="shared" si="14"/>
        <v/>
      </c>
      <c r="AP31" s="77" t="str">
        <f t="shared" si="15"/>
        <v/>
      </c>
      <c r="AQ31" s="17"/>
      <c r="AR31" s="15"/>
      <c r="AS31" s="18"/>
      <c r="AT31" s="13"/>
      <c r="AU31" s="12"/>
      <c r="AV31" s="60" t="str">
        <f t="shared" si="16"/>
        <v/>
      </c>
      <c r="AW31" s="77" t="str">
        <f t="shared" si="17"/>
        <v/>
      </c>
      <c r="AX31" s="17"/>
      <c r="AY31" s="15"/>
      <c r="AZ31" s="109"/>
      <c r="BA31" s="17"/>
      <c r="BB31" s="21"/>
      <c r="BC31" s="60" t="str">
        <f t="shared" si="18"/>
        <v/>
      </c>
      <c r="BD31" s="77" t="str">
        <f t="shared" si="19"/>
        <v/>
      </c>
      <c r="BE31" s="17"/>
      <c r="BF31" s="22"/>
      <c r="BG31" s="26" t="str">
        <f t="shared" si="20"/>
        <v/>
      </c>
      <c r="BH31" s="27"/>
      <c r="BI31" s="12"/>
      <c r="BJ31" s="15"/>
    </row>
    <row r="32" spans="1:62" s="25" customFormat="1" ht="146.25" x14ac:dyDescent="0.15">
      <c r="A32" s="26">
        <v>2018</v>
      </c>
      <c r="B32" s="127">
        <v>43131</v>
      </c>
      <c r="C32" s="20" t="s">
        <v>79</v>
      </c>
      <c r="D32" s="17" t="s">
        <v>275</v>
      </c>
      <c r="E32" s="127">
        <v>43101</v>
      </c>
      <c r="F32" s="20" t="s">
        <v>316</v>
      </c>
      <c r="G32" s="128" t="s">
        <v>312</v>
      </c>
      <c r="H32" s="129" t="s">
        <v>165</v>
      </c>
      <c r="I32" s="26" t="s">
        <v>68</v>
      </c>
      <c r="J32" s="17" t="s">
        <v>317</v>
      </c>
      <c r="K32" s="20">
        <v>1</v>
      </c>
      <c r="L32" s="20" t="s">
        <v>82</v>
      </c>
      <c r="M32" s="20" t="s">
        <v>318</v>
      </c>
      <c r="N32" s="20">
        <v>3</v>
      </c>
      <c r="O32" s="20" t="s">
        <v>214</v>
      </c>
      <c r="P32" s="20" t="s">
        <v>319</v>
      </c>
      <c r="Q32" s="130">
        <v>1</v>
      </c>
      <c r="R32" s="127">
        <v>43132</v>
      </c>
      <c r="S32" s="127">
        <v>43465</v>
      </c>
      <c r="T32" s="20" t="s">
        <v>90</v>
      </c>
      <c r="U32" s="131" t="s">
        <v>200</v>
      </c>
      <c r="V32" s="131" t="s">
        <v>285</v>
      </c>
      <c r="W32" s="132" t="s">
        <v>84</v>
      </c>
      <c r="X32" s="133">
        <v>43220</v>
      </c>
      <c r="Y32" s="17" t="s">
        <v>430</v>
      </c>
      <c r="Z32" s="20">
        <v>0</v>
      </c>
      <c r="AA32" s="60">
        <f t="shared" si="10"/>
        <v>0</v>
      </c>
      <c r="AB32" s="77" t="str">
        <f t="shared" si="11"/>
        <v>INCUMPLIDA</v>
      </c>
      <c r="AC32" s="17" t="s">
        <v>430</v>
      </c>
      <c r="AD32" s="132" t="s">
        <v>469</v>
      </c>
      <c r="AE32" s="102"/>
      <c r="AF32" s="13"/>
      <c r="AG32" s="12"/>
      <c r="AH32" s="60" t="str">
        <f t="shared" si="12"/>
        <v/>
      </c>
      <c r="AI32" s="77" t="str">
        <f t="shared" si="13"/>
        <v/>
      </c>
      <c r="AJ32" s="17"/>
      <c r="AK32" s="22"/>
      <c r="AL32" s="18"/>
      <c r="AM32" s="31"/>
      <c r="AN32" s="29"/>
      <c r="AO32" s="60" t="str">
        <f t="shared" si="14"/>
        <v/>
      </c>
      <c r="AP32" s="77" t="str">
        <f t="shared" si="15"/>
        <v/>
      </c>
      <c r="AQ32" s="17"/>
      <c r="AR32" s="15"/>
      <c r="AS32" s="18"/>
      <c r="AT32" s="13"/>
      <c r="AU32" s="12"/>
      <c r="AV32" s="60" t="str">
        <f t="shared" si="16"/>
        <v/>
      </c>
      <c r="AW32" s="77" t="str">
        <f t="shared" si="17"/>
        <v/>
      </c>
      <c r="AX32" s="17"/>
      <c r="AY32" s="15"/>
      <c r="AZ32" s="109"/>
      <c r="BA32" s="17"/>
      <c r="BB32" s="21"/>
      <c r="BC32" s="60" t="str">
        <f t="shared" si="18"/>
        <v/>
      </c>
      <c r="BD32" s="77" t="str">
        <f t="shared" si="19"/>
        <v/>
      </c>
      <c r="BE32" s="17"/>
      <c r="BF32" s="22"/>
      <c r="BG32" s="26" t="str">
        <f t="shared" si="20"/>
        <v/>
      </c>
      <c r="BH32" s="27"/>
      <c r="BI32" s="12"/>
      <c r="BJ32" s="15"/>
    </row>
    <row r="33" spans="1:62" s="25" customFormat="1" ht="157.5" x14ac:dyDescent="0.15">
      <c r="A33" s="26">
        <v>2018</v>
      </c>
      <c r="B33" s="127">
        <v>43131</v>
      </c>
      <c r="C33" s="20" t="s">
        <v>79</v>
      </c>
      <c r="D33" s="17" t="s">
        <v>320</v>
      </c>
      <c r="E33" s="127">
        <v>43101</v>
      </c>
      <c r="F33" s="20" t="s">
        <v>206</v>
      </c>
      <c r="G33" s="128" t="s">
        <v>321</v>
      </c>
      <c r="H33" s="129" t="s">
        <v>97</v>
      </c>
      <c r="I33" s="26" t="s">
        <v>68</v>
      </c>
      <c r="J33" s="17" t="s">
        <v>322</v>
      </c>
      <c r="K33" s="20">
        <v>2</v>
      </c>
      <c r="L33" s="20" t="s">
        <v>82</v>
      </c>
      <c r="M33" s="20" t="s">
        <v>323</v>
      </c>
      <c r="N33" s="20">
        <v>3</v>
      </c>
      <c r="O33" s="20" t="s">
        <v>214</v>
      </c>
      <c r="P33" s="20" t="s">
        <v>325</v>
      </c>
      <c r="Q33" s="130">
        <v>1</v>
      </c>
      <c r="R33" s="127">
        <v>43132</v>
      </c>
      <c r="S33" s="127">
        <v>43465</v>
      </c>
      <c r="T33" s="20" t="s">
        <v>98</v>
      </c>
      <c r="U33" s="131" t="s">
        <v>200</v>
      </c>
      <c r="V33" s="20" t="s">
        <v>324</v>
      </c>
      <c r="W33" s="132" t="s">
        <v>84</v>
      </c>
      <c r="X33" s="133">
        <v>43220</v>
      </c>
      <c r="Y33" s="17" t="s">
        <v>421</v>
      </c>
      <c r="Z33" s="20">
        <v>0</v>
      </c>
      <c r="AA33" s="60">
        <f t="shared" si="10"/>
        <v>0</v>
      </c>
      <c r="AB33" s="77" t="str">
        <f t="shared" si="11"/>
        <v>INCUMPLIDA</v>
      </c>
      <c r="AC33" s="112" t="s">
        <v>463</v>
      </c>
      <c r="AD33" s="132" t="s">
        <v>419</v>
      </c>
      <c r="AE33" s="102"/>
      <c r="AF33" s="13"/>
      <c r="AG33" s="12"/>
      <c r="AH33" s="60" t="str">
        <f t="shared" si="12"/>
        <v/>
      </c>
      <c r="AI33" s="77" t="str">
        <f t="shared" si="13"/>
        <v/>
      </c>
      <c r="AJ33" s="17"/>
      <c r="AK33" s="22"/>
      <c r="AL33" s="18"/>
      <c r="AM33" s="13"/>
      <c r="AN33" s="29"/>
      <c r="AO33" s="60" t="str">
        <f t="shared" si="14"/>
        <v/>
      </c>
      <c r="AP33" s="77" t="str">
        <f t="shared" si="15"/>
        <v/>
      </c>
      <c r="AQ33" s="17"/>
      <c r="AR33" s="15"/>
      <c r="AS33" s="18"/>
      <c r="AT33" s="13"/>
      <c r="AU33" s="12"/>
      <c r="AV33" s="60" t="str">
        <f t="shared" si="16"/>
        <v/>
      </c>
      <c r="AW33" s="77" t="str">
        <f t="shared" si="17"/>
        <v/>
      </c>
      <c r="AX33" s="17"/>
      <c r="AY33" s="15"/>
      <c r="AZ33" s="109"/>
      <c r="BA33" s="17"/>
      <c r="BB33" s="21"/>
      <c r="BC33" s="60" t="str">
        <f t="shared" si="18"/>
        <v/>
      </c>
      <c r="BD33" s="77" t="str">
        <f t="shared" si="19"/>
        <v/>
      </c>
      <c r="BE33" s="17"/>
      <c r="BF33" s="22"/>
      <c r="BG33" s="26" t="str">
        <f t="shared" si="20"/>
        <v/>
      </c>
      <c r="BH33" s="27"/>
      <c r="BI33" s="12"/>
      <c r="BJ33" s="15"/>
    </row>
    <row r="34" spans="1:62" s="25" customFormat="1" ht="156.75" customHeight="1" x14ac:dyDescent="0.15">
      <c r="A34" s="26">
        <v>2018</v>
      </c>
      <c r="B34" s="127">
        <v>43131</v>
      </c>
      <c r="C34" s="20" t="s">
        <v>79</v>
      </c>
      <c r="D34" s="17" t="s">
        <v>320</v>
      </c>
      <c r="E34" s="127">
        <v>43101</v>
      </c>
      <c r="F34" s="20" t="s">
        <v>209</v>
      </c>
      <c r="G34" s="128" t="s">
        <v>321</v>
      </c>
      <c r="H34" s="129" t="s">
        <v>97</v>
      </c>
      <c r="I34" s="26" t="s">
        <v>68</v>
      </c>
      <c r="J34" s="17" t="s">
        <v>326</v>
      </c>
      <c r="K34" s="20">
        <v>1</v>
      </c>
      <c r="L34" s="20" t="s">
        <v>82</v>
      </c>
      <c r="M34" s="20" t="s">
        <v>327</v>
      </c>
      <c r="N34" s="20">
        <v>2</v>
      </c>
      <c r="O34" s="20" t="s">
        <v>329</v>
      </c>
      <c r="P34" s="20" t="s">
        <v>328</v>
      </c>
      <c r="Q34" s="130">
        <v>1</v>
      </c>
      <c r="R34" s="127">
        <v>43132</v>
      </c>
      <c r="S34" s="127">
        <v>43465</v>
      </c>
      <c r="T34" s="20" t="s">
        <v>98</v>
      </c>
      <c r="U34" s="131" t="s">
        <v>200</v>
      </c>
      <c r="V34" s="20" t="s">
        <v>324</v>
      </c>
      <c r="W34" s="132" t="s">
        <v>84</v>
      </c>
      <c r="X34" s="133">
        <v>43220</v>
      </c>
      <c r="Y34" s="17" t="s">
        <v>420</v>
      </c>
      <c r="Z34" s="20">
        <v>1</v>
      </c>
      <c r="AA34" s="60">
        <f t="shared" si="10"/>
        <v>0.5</v>
      </c>
      <c r="AB34" s="77" t="str">
        <f t="shared" si="11"/>
        <v>EN PROCESO</v>
      </c>
      <c r="AC34" s="112" t="s">
        <v>483</v>
      </c>
      <c r="AD34" s="132" t="s">
        <v>419</v>
      </c>
      <c r="AE34" s="102"/>
      <c r="AF34" s="13"/>
      <c r="AG34" s="12"/>
      <c r="AH34" s="60" t="str">
        <f t="shared" si="12"/>
        <v/>
      </c>
      <c r="AI34" s="77" t="str">
        <f t="shared" si="13"/>
        <v/>
      </c>
      <c r="AJ34" s="17"/>
      <c r="AK34" s="22"/>
      <c r="AL34" s="18"/>
      <c r="AM34" s="13"/>
      <c r="AN34" s="29"/>
      <c r="AO34" s="60" t="str">
        <f t="shared" si="14"/>
        <v/>
      </c>
      <c r="AP34" s="77" t="str">
        <f t="shared" si="15"/>
        <v/>
      </c>
      <c r="AQ34" s="17"/>
      <c r="AR34" s="15"/>
      <c r="AS34" s="18"/>
      <c r="AT34" s="13"/>
      <c r="AU34" s="12"/>
      <c r="AV34" s="60" t="str">
        <f t="shared" si="16"/>
        <v/>
      </c>
      <c r="AW34" s="77" t="str">
        <f t="shared" si="17"/>
        <v/>
      </c>
      <c r="AX34" s="17"/>
      <c r="AY34" s="15"/>
      <c r="AZ34" s="109"/>
      <c r="BA34" s="17"/>
      <c r="BB34" s="21"/>
      <c r="BC34" s="60" t="str">
        <f t="shared" si="18"/>
        <v/>
      </c>
      <c r="BD34" s="77" t="str">
        <f t="shared" si="19"/>
        <v/>
      </c>
      <c r="BE34" s="17"/>
      <c r="BF34" s="22"/>
      <c r="BG34" s="26" t="str">
        <f t="shared" si="20"/>
        <v/>
      </c>
      <c r="BH34" s="27"/>
      <c r="BI34" s="12"/>
      <c r="BJ34" s="15"/>
    </row>
    <row r="35" spans="1:62" s="25" customFormat="1" ht="213.75" x14ac:dyDescent="0.15">
      <c r="A35" s="26">
        <v>2018</v>
      </c>
      <c r="B35" s="127">
        <v>43131</v>
      </c>
      <c r="C35" s="20" t="s">
        <v>79</v>
      </c>
      <c r="D35" s="17" t="s">
        <v>320</v>
      </c>
      <c r="E35" s="127">
        <v>43101</v>
      </c>
      <c r="F35" s="20" t="s">
        <v>256</v>
      </c>
      <c r="G35" s="128" t="s">
        <v>321</v>
      </c>
      <c r="H35" s="129" t="s">
        <v>333</v>
      </c>
      <c r="I35" s="26" t="s">
        <v>68</v>
      </c>
      <c r="J35" s="17" t="s">
        <v>330</v>
      </c>
      <c r="K35" s="20">
        <v>1</v>
      </c>
      <c r="L35" s="20" t="s">
        <v>82</v>
      </c>
      <c r="M35" s="20" t="s">
        <v>332</v>
      </c>
      <c r="N35" s="20">
        <v>2</v>
      </c>
      <c r="O35" s="20" t="s">
        <v>214</v>
      </c>
      <c r="P35" s="20" t="s">
        <v>331</v>
      </c>
      <c r="Q35" s="130">
        <v>1</v>
      </c>
      <c r="R35" s="127">
        <v>43132</v>
      </c>
      <c r="S35" s="127">
        <v>43220</v>
      </c>
      <c r="T35" s="20" t="s">
        <v>334</v>
      </c>
      <c r="U35" s="131" t="s">
        <v>335</v>
      </c>
      <c r="V35" s="20" t="s">
        <v>336</v>
      </c>
      <c r="W35" s="132" t="s">
        <v>84</v>
      </c>
      <c r="X35" s="133">
        <v>43220</v>
      </c>
      <c r="Y35" s="17" t="s">
        <v>428</v>
      </c>
      <c r="Z35" s="20">
        <v>1</v>
      </c>
      <c r="AA35" s="60">
        <f t="shared" si="10"/>
        <v>0.5</v>
      </c>
      <c r="AB35" s="77" t="str">
        <f t="shared" si="11"/>
        <v>EN PROCESO</v>
      </c>
      <c r="AC35" s="113" t="s">
        <v>467</v>
      </c>
      <c r="AD35" s="132" t="s">
        <v>475</v>
      </c>
      <c r="AE35" s="102"/>
      <c r="AF35" s="13"/>
      <c r="AG35" s="12"/>
      <c r="AH35" s="60" t="str">
        <f t="shared" si="12"/>
        <v/>
      </c>
      <c r="AI35" s="77" t="str">
        <f t="shared" si="13"/>
        <v/>
      </c>
      <c r="AJ35" s="17"/>
      <c r="AK35" s="22"/>
      <c r="AL35" s="18"/>
      <c r="AM35" s="13"/>
      <c r="AN35" s="29"/>
      <c r="AO35" s="60" t="str">
        <f t="shared" si="14"/>
        <v/>
      </c>
      <c r="AP35" s="77" t="str">
        <f t="shared" si="15"/>
        <v/>
      </c>
      <c r="AQ35" s="17"/>
      <c r="AR35" s="15"/>
      <c r="AS35" s="18"/>
      <c r="AT35" s="13"/>
      <c r="AU35" s="12"/>
      <c r="AV35" s="60" t="str">
        <f t="shared" si="16"/>
        <v/>
      </c>
      <c r="AW35" s="77" t="str">
        <f t="shared" si="17"/>
        <v/>
      </c>
      <c r="AX35" s="17"/>
      <c r="AY35" s="15"/>
      <c r="AZ35" s="109"/>
      <c r="BA35" s="17"/>
      <c r="BB35" s="21"/>
      <c r="BC35" s="60" t="str">
        <f t="shared" si="18"/>
        <v/>
      </c>
      <c r="BD35" s="77" t="str">
        <f t="shared" si="19"/>
        <v/>
      </c>
      <c r="BE35" s="17"/>
      <c r="BF35" s="22"/>
      <c r="BG35" s="26" t="str">
        <f t="shared" si="20"/>
        <v/>
      </c>
      <c r="BH35" s="27"/>
      <c r="BI35" s="12"/>
      <c r="BJ35" s="15"/>
    </row>
    <row r="36" spans="1:62" s="25" customFormat="1" ht="186" customHeight="1" thickBot="1" x14ac:dyDescent="0.2">
      <c r="A36" s="26">
        <v>2018</v>
      </c>
      <c r="B36" s="127">
        <v>43131</v>
      </c>
      <c r="C36" s="20" t="s">
        <v>79</v>
      </c>
      <c r="D36" s="17" t="s">
        <v>320</v>
      </c>
      <c r="E36" s="127">
        <v>43101</v>
      </c>
      <c r="F36" s="20" t="s">
        <v>215</v>
      </c>
      <c r="G36" s="128" t="s">
        <v>338</v>
      </c>
      <c r="H36" s="129" t="s">
        <v>97</v>
      </c>
      <c r="I36" s="26" t="s">
        <v>68</v>
      </c>
      <c r="J36" s="17" t="s">
        <v>337</v>
      </c>
      <c r="K36" s="20">
        <v>2</v>
      </c>
      <c r="L36" s="20" t="s">
        <v>82</v>
      </c>
      <c r="M36" s="20" t="s">
        <v>339</v>
      </c>
      <c r="N36" s="20">
        <v>2</v>
      </c>
      <c r="O36" s="20" t="s">
        <v>340</v>
      </c>
      <c r="P36" s="20" t="s">
        <v>340</v>
      </c>
      <c r="Q36" s="130">
        <v>1</v>
      </c>
      <c r="R36" s="127">
        <v>43132</v>
      </c>
      <c r="S36" s="127">
        <v>43220</v>
      </c>
      <c r="T36" s="20" t="s">
        <v>98</v>
      </c>
      <c r="U36" s="131" t="s">
        <v>200</v>
      </c>
      <c r="V36" s="131" t="s">
        <v>103</v>
      </c>
      <c r="W36" s="132" t="s">
        <v>84</v>
      </c>
      <c r="X36" s="133">
        <v>43220</v>
      </c>
      <c r="Y36" s="17" t="s">
        <v>422</v>
      </c>
      <c r="Z36" s="20">
        <v>2</v>
      </c>
      <c r="AA36" s="60">
        <f t="shared" si="10"/>
        <v>1</v>
      </c>
      <c r="AB36" s="77" t="str">
        <f t="shared" si="11"/>
        <v>CUMPLIDA</v>
      </c>
      <c r="AC36" s="112" t="s">
        <v>464</v>
      </c>
      <c r="AD36" s="132" t="s">
        <v>419</v>
      </c>
      <c r="AE36" s="102"/>
      <c r="AF36" s="13"/>
      <c r="AG36" s="12"/>
      <c r="AH36" s="60" t="str">
        <f t="shared" si="12"/>
        <v/>
      </c>
      <c r="AI36" s="77" t="str">
        <f t="shared" si="13"/>
        <v/>
      </c>
      <c r="AJ36" s="17"/>
      <c r="AK36" s="22"/>
      <c r="AL36" s="18"/>
      <c r="AM36" s="13"/>
      <c r="AN36" s="29"/>
      <c r="AO36" s="60" t="str">
        <f t="shared" si="14"/>
        <v/>
      </c>
      <c r="AP36" s="77" t="str">
        <f t="shared" si="15"/>
        <v/>
      </c>
      <c r="AQ36" s="17"/>
      <c r="AR36" s="15"/>
      <c r="AS36" s="18"/>
      <c r="AT36" s="13"/>
      <c r="AU36" s="12"/>
      <c r="AV36" s="60" t="str">
        <f t="shared" si="16"/>
        <v/>
      </c>
      <c r="AW36" s="77" t="str">
        <f t="shared" si="17"/>
        <v/>
      </c>
      <c r="AX36" s="17"/>
      <c r="AY36" s="15"/>
      <c r="AZ36" s="109"/>
      <c r="BA36" s="17"/>
      <c r="BB36" s="21"/>
      <c r="BC36" s="60" t="str">
        <f t="shared" si="18"/>
        <v/>
      </c>
      <c r="BD36" s="77" t="str">
        <f t="shared" si="19"/>
        <v/>
      </c>
      <c r="BE36" s="17"/>
      <c r="BF36" s="22"/>
      <c r="BG36" s="69" t="str">
        <f t="shared" si="20"/>
        <v/>
      </c>
      <c r="BH36" s="70"/>
      <c r="BI36" s="71"/>
      <c r="BJ36" s="72"/>
    </row>
    <row r="37" spans="1:62" s="25" customFormat="1" ht="157.5" hidden="1" x14ac:dyDescent="0.15">
      <c r="A37" s="39">
        <v>2018</v>
      </c>
      <c r="B37" s="40">
        <v>43131</v>
      </c>
      <c r="C37" s="21" t="s">
        <v>79</v>
      </c>
      <c r="D37" s="27" t="s">
        <v>320</v>
      </c>
      <c r="E37" s="40">
        <v>43101</v>
      </c>
      <c r="F37" s="21" t="s">
        <v>220</v>
      </c>
      <c r="G37" s="41" t="s">
        <v>341</v>
      </c>
      <c r="H37" s="100" t="s">
        <v>91</v>
      </c>
      <c r="I37" s="10" t="s">
        <v>68</v>
      </c>
      <c r="J37" s="13" t="s">
        <v>342</v>
      </c>
      <c r="K37" s="12">
        <v>1</v>
      </c>
      <c r="L37" s="12" t="s">
        <v>82</v>
      </c>
      <c r="M37" s="12" t="s">
        <v>343</v>
      </c>
      <c r="N37" s="12"/>
      <c r="O37" s="12" t="s">
        <v>214</v>
      </c>
      <c r="P37" s="12" t="s">
        <v>344</v>
      </c>
      <c r="Q37" s="57">
        <v>1</v>
      </c>
      <c r="R37" s="11">
        <v>43252</v>
      </c>
      <c r="S37" s="11">
        <v>43465</v>
      </c>
      <c r="T37" s="12" t="s">
        <v>167</v>
      </c>
      <c r="U37" s="56" t="s">
        <v>115</v>
      </c>
      <c r="V37" s="12" t="s">
        <v>345</v>
      </c>
      <c r="W37" s="38" t="s">
        <v>84</v>
      </c>
      <c r="X37" s="18">
        <v>43220</v>
      </c>
      <c r="Y37" s="13"/>
      <c r="Z37" s="12"/>
      <c r="AA37" s="19"/>
      <c r="AB37" s="20"/>
      <c r="AC37" s="17"/>
      <c r="AD37" s="15"/>
      <c r="AE37" s="102"/>
      <c r="AF37" s="33"/>
      <c r="AG37" s="12"/>
      <c r="AH37" s="19"/>
      <c r="AI37" s="20"/>
      <c r="AJ37" s="17"/>
      <c r="AK37" s="107"/>
      <c r="AL37" s="18"/>
      <c r="AM37" s="13"/>
      <c r="AN37" s="12"/>
      <c r="AO37" s="60" t="s">
        <v>370</v>
      </c>
      <c r="AP37" s="77" t="s">
        <v>370</v>
      </c>
      <c r="AQ37" s="17"/>
      <c r="AR37" s="15"/>
      <c r="AS37" s="18"/>
      <c r="AT37" s="13"/>
      <c r="AU37" s="12"/>
      <c r="AV37" s="19"/>
      <c r="AW37" s="20"/>
      <c r="AX37" s="17"/>
      <c r="AY37" s="15"/>
      <c r="AZ37" s="109"/>
      <c r="BA37" s="17"/>
      <c r="BB37" s="21"/>
      <c r="BC37" s="19"/>
      <c r="BD37" s="20"/>
      <c r="BE37" s="17"/>
      <c r="BF37" s="22"/>
      <c r="BG37" s="23"/>
      <c r="BH37" s="67"/>
      <c r="BI37" s="24"/>
      <c r="BJ37" s="68"/>
    </row>
    <row r="38" spans="1:62" s="25" customFormat="1" ht="292.5" x14ac:dyDescent="0.15">
      <c r="A38" s="26">
        <v>2018</v>
      </c>
      <c r="B38" s="127">
        <v>43131</v>
      </c>
      <c r="C38" s="20" t="s">
        <v>79</v>
      </c>
      <c r="D38" s="17" t="s">
        <v>320</v>
      </c>
      <c r="E38" s="127">
        <v>43101</v>
      </c>
      <c r="F38" s="20" t="s">
        <v>236</v>
      </c>
      <c r="G38" s="128" t="s">
        <v>346</v>
      </c>
      <c r="H38" s="129" t="s">
        <v>195</v>
      </c>
      <c r="I38" s="26" t="s">
        <v>68</v>
      </c>
      <c r="J38" s="17" t="s">
        <v>347</v>
      </c>
      <c r="K38" s="20">
        <v>1</v>
      </c>
      <c r="L38" s="20" t="s">
        <v>82</v>
      </c>
      <c r="M38" s="20" t="s">
        <v>349</v>
      </c>
      <c r="N38" s="20">
        <v>3</v>
      </c>
      <c r="O38" s="20" t="s">
        <v>348</v>
      </c>
      <c r="P38" s="20" t="s">
        <v>350</v>
      </c>
      <c r="Q38" s="130">
        <v>1</v>
      </c>
      <c r="R38" s="127">
        <v>43132</v>
      </c>
      <c r="S38" s="127">
        <v>43465</v>
      </c>
      <c r="T38" s="20" t="s">
        <v>167</v>
      </c>
      <c r="U38" s="131" t="s">
        <v>115</v>
      </c>
      <c r="V38" s="20" t="s">
        <v>270</v>
      </c>
      <c r="W38" s="132" t="s">
        <v>84</v>
      </c>
      <c r="X38" s="133">
        <v>43220</v>
      </c>
      <c r="Y38" s="17" t="s">
        <v>472</v>
      </c>
      <c r="Z38" s="20">
        <v>1</v>
      </c>
      <c r="AA38" s="60">
        <f t="shared" ref="AA38:AA49" si="21">IF(Z38="","",IF(OR(N38=0,N38=""),"",(Z38*100%)/N38))</f>
        <v>0.33333333333333331</v>
      </c>
      <c r="AB38" s="77" t="str">
        <f t="shared" ref="AB38:AB49" si="22">IF(Z38="","",IF(X38&gt;S38,"VERIFICAR",IF(X38&lt;=S38,IF(AA38&gt;=80%,"CUMPLIDA",IF(AA38&gt;=50%,"EN PROCESO",IF(AA38&lt;=40%,"INCUMPLIDA"))))))</f>
        <v>INCUMPLIDA</v>
      </c>
      <c r="AC38" s="28" t="s">
        <v>481</v>
      </c>
      <c r="AD38" s="132" t="s">
        <v>468</v>
      </c>
      <c r="AE38" s="102"/>
      <c r="AF38" s="33"/>
      <c r="AG38" s="12"/>
      <c r="AH38" s="60" t="str">
        <f t="shared" ref="AH38:AH49" si="23">IF(AG38="","",IF(OR(K38=0,K38="",AE38=""),"",(AG38*100)/K38))</f>
        <v/>
      </c>
      <c r="AI38" s="77" t="str">
        <f t="shared" ref="AI38:AI49" si="24">IF(AG38="","",IF(AE38&gt;S38,"VERIFICAR",IF(AE38&lt;=S38,IF(AH38&gt;=80%,"CUMPLIDA",IF(AH38&gt;=50%,"EN PROCESO",IF(AH38&lt;=40%,"INCUMPLIDA"))))))</f>
        <v/>
      </c>
      <c r="AJ38" s="17"/>
      <c r="AK38" s="107"/>
      <c r="AL38" s="18"/>
      <c r="AM38" s="13"/>
      <c r="AN38" s="29"/>
      <c r="AO38" s="60" t="str">
        <f t="shared" ref="AO38:AO49" si="25">IF(AN38="","",IF(OR(K38=0,K38="",AL38=""),"",(AN38*100%)/K38))</f>
        <v/>
      </c>
      <c r="AP38" s="77" t="str">
        <f t="shared" ref="AP38:AP49" si="26">IF(AO38="","",IF(AL38&gt;S38,"VERIFICAR",IF(AL38&lt;=S38,IF(AO38&gt;=80%,"CUMPLIDA",IF(AO38&gt;=50%,"EN PROCESO",IF(AO38&lt;=40%,"INCUMPLIDA"))))))</f>
        <v/>
      </c>
      <c r="AQ38" s="17"/>
      <c r="AR38" s="15"/>
      <c r="AS38" s="18"/>
      <c r="AT38" s="13"/>
      <c r="AU38" s="12"/>
      <c r="AV38" s="60" t="str">
        <f t="shared" ref="AV38:AV49" si="27">IF(AU38="","",IF(OR(K38=0,K38="",AS38=""),"",(AU38*100%)/K38))</f>
        <v/>
      </c>
      <c r="AW38" s="77" t="str">
        <f t="shared" ref="AW38:AW49" si="28">IF(AV38="","",IF(AS38&gt;S38,"VERIFICAR",IF(AS38&lt;=S38,IF(AV38&gt;=80%,"CUMPLIDA",IF(AV38&gt;=50%,"EN PROCESO",IF(AV38&lt;=40%,"INCUMPLIDA"))))))</f>
        <v/>
      </c>
      <c r="AX38" s="17"/>
      <c r="AY38" s="15"/>
      <c r="AZ38" s="109"/>
      <c r="BA38" s="17"/>
      <c r="BB38" s="21"/>
      <c r="BC38" s="60" t="str">
        <f t="shared" ref="BC38:BC49" si="29">IF(BB38="","",IF(OR(K38=0,K38="",AZ38=""),"",(BB38*100%)/K38))</f>
        <v/>
      </c>
      <c r="BD38" s="77" t="str">
        <f t="shared" ref="BD38:BD49" si="30">IF(BC38="","",IF(AZ38&gt;S38,"VERIFICAR",IF(AZ38&lt;=S38,IF(BC38&gt;=80%,"CUMPLIDA",IF(BC38&gt;=50%,"EN PROCESO",IF(BC38&lt;=40%,"INCUMPLIDA"))))))</f>
        <v/>
      </c>
      <c r="BE38" s="17"/>
      <c r="BF38" s="22"/>
      <c r="BG38" s="63" t="str">
        <f t="shared" ref="BG38:BG49" si="31">IF(BC38="","",IF(OR(AA38=100%,AH38=100%,AO38=100%,AV38=100%),"CUMPLIDA","PENDIENTE"))</f>
        <v/>
      </c>
      <c r="BH38" s="16"/>
      <c r="BI38" s="59"/>
      <c r="BJ38" s="73"/>
    </row>
    <row r="39" spans="1:62" s="25" customFormat="1" ht="180" x14ac:dyDescent="0.15">
      <c r="A39" s="26">
        <v>2018</v>
      </c>
      <c r="B39" s="127">
        <v>43131</v>
      </c>
      <c r="C39" s="20" t="s">
        <v>79</v>
      </c>
      <c r="D39" s="17" t="s">
        <v>320</v>
      </c>
      <c r="E39" s="127">
        <v>43101</v>
      </c>
      <c r="F39" s="20" t="s">
        <v>237</v>
      </c>
      <c r="G39" s="128" t="s">
        <v>351</v>
      </c>
      <c r="H39" s="129" t="s">
        <v>165</v>
      </c>
      <c r="I39" s="26" t="s">
        <v>68</v>
      </c>
      <c r="J39" s="17" t="s">
        <v>352</v>
      </c>
      <c r="K39" s="20">
        <v>11</v>
      </c>
      <c r="L39" s="20" t="s">
        <v>82</v>
      </c>
      <c r="M39" s="129" t="s">
        <v>353</v>
      </c>
      <c r="N39" s="134">
        <v>11</v>
      </c>
      <c r="O39" s="135" t="s">
        <v>355</v>
      </c>
      <c r="P39" s="20" t="s">
        <v>354</v>
      </c>
      <c r="Q39" s="130">
        <v>1</v>
      </c>
      <c r="R39" s="127">
        <v>43132</v>
      </c>
      <c r="S39" s="127">
        <v>43448</v>
      </c>
      <c r="T39" s="20" t="s">
        <v>90</v>
      </c>
      <c r="U39" s="131" t="s">
        <v>200</v>
      </c>
      <c r="V39" s="20" t="s">
        <v>285</v>
      </c>
      <c r="W39" s="132" t="s">
        <v>84</v>
      </c>
      <c r="X39" s="133">
        <v>43220</v>
      </c>
      <c r="Y39" s="17" t="s">
        <v>439</v>
      </c>
      <c r="Z39" s="20">
        <v>1</v>
      </c>
      <c r="AA39" s="60">
        <f t="shared" si="21"/>
        <v>9.0909090909090912E-2</v>
      </c>
      <c r="AB39" s="77" t="str">
        <f t="shared" si="22"/>
        <v>INCUMPLIDA</v>
      </c>
      <c r="AC39" s="28" t="s">
        <v>440</v>
      </c>
      <c r="AD39" s="132" t="s">
        <v>469</v>
      </c>
      <c r="AE39" s="102"/>
      <c r="AF39" s="33"/>
      <c r="AG39" s="12"/>
      <c r="AH39" s="60" t="str">
        <f t="shared" si="23"/>
        <v/>
      </c>
      <c r="AI39" s="77" t="str">
        <f t="shared" si="24"/>
        <v/>
      </c>
      <c r="AJ39" s="17"/>
      <c r="AK39" s="107"/>
      <c r="AL39" s="18"/>
      <c r="AM39" s="13"/>
      <c r="AN39" s="29"/>
      <c r="AO39" s="60" t="str">
        <f t="shared" si="25"/>
        <v/>
      </c>
      <c r="AP39" s="77" t="str">
        <f t="shared" si="26"/>
        <v/>
      </c>
      <c r="AQ39" s="17"/>
      <c r="AR39" s="15"/>
      <c r="AS39" s="18"/>
      <c r="AT39" s="13"/>
      <c r="AU39" s="12"/>
      <c r="AV39" s="60" t="str">
        <f t="shared" si="27"/>
        <v/>
      </c>
      <c r="AW39" s="77" t="str">
        <f t="shared" si="28"/>
        <v/>
      </c>
      <c r="AX39" s="17"/>
      <c r="AY39" s="15"/>
      <c r="AZ39" s="109"/>
      <c r="BA39" s="17"/>
      <c r="BB39" s="21"/>
      <c r="BC39" s="60" t="str">
        <f t="shared" si="29"/>
        <v/>
      </c>
      <c r="BD39" s="77" t="str">
        <f t="shared" si="30"/>
        <v/>
      </c>
      <c r="BE39" s="17"/>
      <c r="BF39" s="22"/>
      <c r="BG39" s="26" t="str">
        <f t="shared" si="31"/>
        <v/>
      </c>
      <c r="BH39" s="27"/>
      <c r="BI39" s="12"/>
      <c r="BJ39" s="15"/>
    </row>
    <row r="40" spans="1:62" s="25" customFormat="1" ht="225" x14ac:dyDescent="0.15">
      <c r="A40" s="26">
        <v>2018</v>
      </c>
      <c r="B40" s="127">
        <v>43131</v>
      </c>
      <c r="C40" s="20" t="s">
        <v>79</v>
      </c>
      <c r="D40" s="17" t="s">
        <v>356</v>
      </c>
      <c r="E40" s="127">
        <v>43101</v>
      </c>
      <c r="F40" s="20" t="s">
        <v>206</v>
      </c>
      <c r="G40" s="128" t="s">
        <v>357</v>
      </c>
      <c r="H40" s="129" t="s">
        <v>195</v>
      </c>
      <c r="I40" s="26" t="s">
        <v>68</v>
      </c>
      <c r="J40" s="17" t="s">
        <v>358</v>
      </c>
      <c r="K40" s="20">
        <v>5</v>
      </c>
      <c r="L40" s="20" t="s">
        <v>82</v>
      </c>
      <c r="M40" s="20" t="s">
        <v>359</v>
      </c>
      <c r="N40" s="131">
        <v>5</v>
      </c>
      <c r="O40" s="20" t="s">
        <v>361</v>
      </c>
      <c r="P40" s="135" t="s">
        <v>360</v>
      </c>
      <c r="Q40" s="130">
        <v>1</v>
      </c>
      <c r="R40" s="127">
        <v>43132</v>
      </c>
      <c r="S40" s="127">
        <v>43465</v>
      </c>
      <c r="T40" s="20" t="s">
        <v>167</v>
      </c>
      <c r="U40" s="131" t="s">
        <v>115</v>
      </c>
      <c r="V40" s="20" t="s">
        <v>362</v>
      </c>
      <c r="W40" s="132" t="s">
        <v>84</v>
      </c>
      <c r="X40" s="133">
        <v>43220</v>
      </c>
      <c r="Y40" s="17" t="s">
        <v>449</v>
      </c>
      <c r="Z40" s="20">
        <v>1</v>
      </c>
      <c r="AA40" s="60">
        <f t="shared" si="21"/>
        <v>0.2</v>
      </c>
      <c r="AB40" s="77" t="str">
        <f t="shared" si="22"/>
        <v>INCUMPLIDA</v>
      </c>
      <c r="AC40" s="28" t="s">
        <v>479</v>
      </c>
      <c r="AD40" s="132" t="s">
        <v>468</v>
      </c>
      <c r="AE40" s="102"/>
      <c r="AF40" s="33"/>
      <c r="AG40" s="12"/>
      <c r="AH40" s="60" t="str">
        <f t="shared" si="23"/>
        <v/>
      </c>
      <c r="AI40" s="77" t="str">
        <f t="shared" si="24"/>
        <v/>
      </c>
      <c r="AJ40" s="17"/>
      <c r="AK40" s="107"/>
      <c r="AL40" s="18"/>
      <c r="AM40" s="13"/>
      <c r="AN40" s="29"/>
      <c r="AO40" s="60" t="str">
        <f t="shared" si="25"/>
        <v/>
      </c>
      <c r="AP40" s="77" t="str">
        <f t="shared" si="26"/>
        <v/>
      </c>
      <c r="AQ40" s="17"/>
      <c r="AR40" s="15"/>
      <c r="AS40" s="18"/>
      <c r="AT40" s="13"/>
      <c r="AU40" s="12"/>
      <c r="AV40" s="60" t="str">
        <f t="shared" si="27"/>
        <v/>
      </c>
      <c r="AW40" s="77" t="str">
        <f t="shared" si="28"/>
        <v/>
      </c>
      <c r="AX40" s="17"/>
      <c r="AY40" s="15"/>
      <c r="AZ40" s="109"/>
      <c r="BA40" s="17"/>
      <c r="BB40" s="21"/>
      <c r="BC40" s="60" t="str">
        <f t="shared" si="29"/>
        <v/>
      </c>
      <c r="BD40" s="77" t="str">
        <f t="shared" si="30"/>
        <v/>
      </c>
      <c r="BE40" s="17"/>
      <c r="BF40" s="22"/>
      <c r="BG40" s="26" t="str">
        <f t="shared" si="31"/>
        <v/>
      </c>
      <c r="BH40" s="27"/>
      <c r="BI40" s="12"/>
      <c r="BJ40" s="15"/>
    </row>
    <row r="41" spans="1:62" s="25" customFormat="1" ht="202.5" x14ac:dyDescent="0.15">
      <c r="A41" s="26">
        <v>2018</v>
      </c>
      <c r="B41" s="127">
        <v>43131</v>
      </c>
      <c r="C41" s="20" t="s">
        <v>79</v>
      </c>
      <c r="D41" s="17" t="s">
        <v>356</v>
      </c>
      <c r="E41" s="127">
        <v>43101</v>
      </c>
      <c r="F41" s="20" t="s">
        <v>209</v>
      </c>
      <c r="G41" s="128" t="s">
        <v>357</v>
      </c>
      <c r="H41" s="129" t="s">
        <v>195</v>
      </c>
      <c r="I41" s="26" t="s">
        <v>68</v>
      </c>
      <c r="J41" s="17" t="s">
        <v>363</v>
      </c>
      <c r="K41" s="20">
        <v>1</v>
      </c>
      <c r="L41" s="20" t="s">
        <v>82</v>
      </c>
      <c r="M41" s="20" t="s">
        <v>365</v>
      </c>
      <c r="N41" s="20">
        <v>3</v>
      </c>
      <c r="O41" s="20" t="s">
        <v>364</v>
      </c>
      <c r="P41" s="20" t="s">
        <v>366</v>
      </c>
      <c r="Q41" s="130">
        <v>1</v>
      </c>
      <c r="R41" s="127">
        <v>43132</v>
      </c>
      <c r="S41" s="127">
        <v>43465</v>
      </c>
      <c r="T41" s="20" t="s">
        <v>167</v>
      </c>
      <c r="U41" s="131" t="s">
        <v>115</v>
      </c>
      <c r="V41" s="20" t="s">
        <v>367</v>
      </c>
      <c r="W41" s="132" t="s">
        <v>84</v>
      </c>
      <c r="X41" s="133">
        <v>43220</v>
      </c>
      <c r="Y41" s="17" t="s">
        <v>450</v>
      </c>
      <c r="Z41" s="20">
        <v>2</v>
      </c>
      <c r="AA41" s="60">
        <f t="shared" si="21"/>
        <v>0.66666666666666663</v>
      </c>
      <c r="AB41" s="77" t="str">
        <f t="shared" si="22"/>
        <v>EN PROCESO</v>
      </c>
      <c r="AC41" s="28" t="s">
        <v>444</v>
      </c>
      <c r="AD41" s="132" t="s">
        <v>468</v>
      </c>
      <c r="AE41" s="102"/>
      <c r="AF41" s="33"/>
      <c r="AG41" s="12"/>
      <c r="AH41" s="60" t="str">
        <f t="shared" si="23"/>
        <v/>
      </c>
      <c r="AI41" s="77" t="str">
        <f t="shared" si="24"/>
        <v/>
      </c>
      <c r="AJ41" s="17"/>
      <c r="AK41" s="107"/>
      <c r="AL41" s="18"/>
      <c r="AM41" s="13"/>
      <c r="AN41" s="29"/>
      <c r="AO41" s="60" t="str">
        <f t="shared" si="25"/>
        <v/>
      </c>
      <c r="AP41" s="77" t="str">
        <f t="shared" si="26"/>
        <v/>
      </c>
      <c r="AQ41" s="17"/>
      <c r="AR41" s="15"/>
      <c r="AS41" s="18"/>
      <c r="AT41" s="13"/>
      <c r="AU41" s="12"/>
      <c r="AV41" s="60" t="str">
        <f t="shared" si="27"/>
        <v/>
      </c>
      <c r="AW41" s="77" t="str">
        <f t="shared" si="28"/>
        <v/>
      </c>
      <c r="AX41" s="17"/>
      <c r="AY41" s="15"/>
      <c r="AZ41" s="109"/>
      <c r="BA41" s="17"/>
      <c r="BB41" s="21"/>
      <c r="BC41" s="60" t="str">
        <f t="shared" si="29"/>
        <v/>
      </c>
      <c r="BD41" s="77" t="str">
        <f t="shared" si="30"/>
        <v/>
      </c>
      <c r="BE41" s="17"/>
      <c r="BF41" s="22"/>
      <c r="BG41" s="26" t="str">
        <f t="shared" si="31"/>
        <v/>
      </c>
      <c r="BH41" s="27"/>
      <c r="BI41" s="12"/>
      <c r="BJ41" s="15"/>
    </row>
    <row r="42" spans="1:62" s="25" customFormat="1" ht="176.25" customHeight="1" x14ac:dyDescent="0.15">
      <c r="A42" s="26">
        <v>2018</v>
      </c>
      <c r="B42" s="127">
        <v>43131</v>
      </c>
      <c r="C42" s="20" t="s">
        <v>79</v>
      </c>
      <c r="D42" s="17" t="s">
        <v>106</v>
      </c>
      <c r="E42" s="127">
        <v>43101</v>
      </c>
      <c r="F42" s="20">
        <v>1</v>
      </c>
      <c r="G42" s="17" t="s">
        <v>121</v>
      </c>
      <c r="H42" s="129" t="s">
        <v>81</v>
      </c>
      <c r="I42" s="26" t="s">
        <v>122</v>
      </c>
      <c r="J42" s="17" t="s">
        <v>123</v>
      </c>
      <c r="K42" s="20">
        <v>4</v>
      </c>
      <c r="L42" s="20" t="s">
        <v>82</v>
      </c>
      <c r="M42" s="20" t="s">
        <v>373</v>
      </c>
      <c r="N42" s="20">
        <v>2</v>
      </c>
      <c r="O42" s="20" t="s">
        <v>107</v>
      </c>
      <c r="P42" s="20" t="s">
        <v>373</v>
      </c>
      <c r="Q42" s="130">
        <v>1</v>
      </c>
      <c r="R42" s="127">
        <v>43101</v>
      </c>
      <c r="S42" s="127">
        <v>43465</v>
      </c>
      <c r="T42" s="20" t="s">
        <v>83</v>
      </c>
      <c r="U42" s="131" t="s">
        <v>116</v>
      </c>
      <c r="V42" s="20" t="s">
        <v>85</v>
      </c>
      <c r="W42" s="132" t="s">
        <v>84</v>
      </c>
      <c r="X42" s="133">
        <v>43220</v>
      </c>
      <c r="Y42" s="17" t="s">
        <v>429</v>
      </c>
      <c r="Z42" s="20">
        <v>1</v>
      </c>
      <c r="AA42" s="60">
        <f t="shared" si="21"/>
        <v>0.5</v>
      </c>
      <c r="AB42" s="77" t="str">
        <f>IF(Z42="","",IF(X42&gt;S42,"VERIFICAR",IF(X42&lt;=S42,IF(AA42&gt;=80%,"CUMPLIDA",IF(AA42&gt;=50%,"EN PROCESO",IF(AA42&lt;=40%,"INCUMPLIDA"))))))</f>
        <v>EN PROCESO</v>
      </c>
      <c r="AC42" s="113" t="s">
        <v>465</v>
      </c>
      <c r="AD42" s="132" t="s">
        <v>419</v>
      </c>
      <c r="AE42" s="102"/>
      <c r="AF42" s="13"/>
      <c r="AG42" s="12"/>
      <c r="AH42" s="60" t="str">
        <f t="shared" si="23"/>
        <v/>
      </c>
      <c r="AI42" s="77" t="str">
        <f t="shared" si="24"/>
        <v/>
      </c>
      <c r="AJ42" s="17"/>
      <c r="AK42" s="22"/>
      <c r="AL42" s="18"/>
      <c r="AM42" s="13"/>
      <c r="AN42" s="29"/>
      <c r="AO42" s="60" t="str">
        <f t="shared" si="25"/>
        <v/>
      </c>
      <c r="AP42" s="77" t="str">
        <f t="shared" si="26"/>
        <v/>
      </c>
      <c r="AQ42" s="17"/>
      <c r="AR42" s="15"/>
      <c r="AS42" s="18"/>
      <c r="AT42" s="13"/>
      <c r="AU42" s="12"/>
      <c r="AV42" s="60" t="str">
        <f t="shared" si="27"/>
        <v/>
      </c>
      <c r="AW42" s="77" t="str">
        <f t="shared" si="28"/>
        <v/>
      </c>
      <c r="AX42" s="17"/>
      <c r="AY42" s="15"/>
      <c r="AZ42" s="109"/>
      <c r="BA42" s="17"/>
      <c r="BB42" s="21"/>
      <c r="BC42" s="60" t="str">
        <f t="shared" si="29"/>
        <v/>
      </c>
      <c r="BD42" s="77" t="str">
        <f t="shared" si="30"/>
        <v/>
      </c>
      <c r="BE42" s="17"/>
      <c r="BF42" s="22"/>
      <c r="BG42" s="26" t="str">
        <f t="shared" si="31"/>
        <v/>
      </c>
      <c r="BH42" s="27"/>
      <c r="BI42" s="12"/>
      <c r="BJ42" s="15"/>
    </row>
    <row r="43" spans="1:62" s="25" customFormat="1" ht="393.75" x14ac:dyDescent="0.15">
      <c r="A43" s="26">
        <v>2018</v>
      </c>
      <c r="B43" s="127">
        <v>43131</v>
      </c>
      <c r="C43" s="20" t="s">
        <v>79</v>
      </c>
      <c r="D43" s="17" t="s">
        <v>106</v>
      </c>
      <c r="E43" s="127">
        <v>43101</v>
      </c>
      <c r="F43" s="20">
        <v>2</v>
      </c>
      <c r="G43" s="17" t="s">
        <v>182</v>
      </c>
      <c r="H43" s="129" t="s">
        <v>150</v>
      </c>
      <c r="I43" s="26" t="s">
        <v>183</v>
      </c>
      <c r="J43" s="17" t="s">
        <v>184</v>
      </c>
      <c r="K43" s="20">
        <v>1</v>
      </c>
      <c r="L43" s="20" t="s">
        <v>82</v>
      </c>
      <c r="M43" s="20" t="s">
        <v>374</v>
      </c>
      <c r="N43" s="136">
        <v>2</v>
      </c>
      <c r="O43" s="20" t="s">
        <v>107</v>
      </c>
      <c r="P43" s="20" t="s">
        <v>374</v>
      </c>
      <c r="Q43" s="130">
        <v>1</v>
      </c>
      <c r="R43" s="127">
        <v>43132</v>
      </c>
      <c r="S43" s="127">
        <v>43465</v>
      </c>
      <c r="T43" s="20" t="s">
        <v>163</v>
      </c>
      <c r="U43" s="131" t="s">
        <v>101</v>
      </c>
      <c r="V43" s="20" t="s">
        <v>164</v>
      </c>
      <c r="W43" s="132" t="s">
        <v>84</v>
      </c>
      <c r="X43" s="133">
        <v>43220</v>
      </c>
      <c r="Y43" s="17" t="s">
        <v>451</v>
      </c>
      <c r="Z43" s="20">
        <v>2</v>
      </c>
      <c r="AA43" s="60">
        <f t="shared" si="21"/>
        <v>1</v>
      </c>
      <c r="AB43" s="77" t="str">
        <f t="shared" si="22"/>
        <v>CUMPLIDA</v>
      </c>
      <c r="AC43" s="17" t="s">
        <v>418</v>
      </c>
      <c r="AD43" s="132" t="s">
        <v>468</v>
      </c>
      <c r="AE43" s="102"/>
      <c r="AF43" s="13"/>
      <c r="AG43" s="12"/>
      <c r="AH43" s="60" t="str">
        <f t="shared" si="23"/>
        <v/>
      </c>
      <c r="AI43" s="77" t="str">
        <f t="shared" si="24"/>
        <v/>
      </c>
      <c r="AJ43" s="17"/>
      <c r="AK43" s="22"/>
      <c r="AL43" s="18"/>
      <c r="AM43" s="13"/>
      <c r="AN43" s="29"/>
      <c r="AO43" s="60" t="str">
        <f t="shared" si="25"/>
        <v/>
      </c>
      <c r="AP43" s="77" t="str">
        <f t="shared" si="26"/>
        <v/>
      </c>
      <c r="AQ43" s="17"/>
      <c r="AR43" s="15"/>
      <c r="AS43" s="18"/>
      <c r="AT43" s="13"/>
      <c r="AU43" s="12"/>
      <c r="AV43" s="60" t="str">
        <f t="shared" si="27"/>
        <v/>
      </c>
      <c r="AW43" s="77" t="str">
        <f t="shared" si="28"/>
        <v/>
      </c>
      <c r="AX43" s="17"/>
      <c r="AY43" s="15"/>
      <c r="AZ43" s="109"/>
      <c r="BA43" s="17"/>
      <c r="BB43" s="21"/>
      <c r="BC43" s="60" t="str">
        <f t="shared" si="29"/>
        <v/>
      </c>
      <c r="BD43" s="77" t="str">
        <f t="shared" si="30"/>
        <v/>
      </c>
      <c r="BE43" s="17"/>
      <c r="BF43" s="22"/>
      <c r="BG43" s="26" t="str">
        <f t="shared" si="31"/>
        <v/>
      </c>
      <c r="BH43" s="27"/>
      <c r="BI43" s="12"/>
      <c r="BJ43" s="15"/>
    </row>
    <row r="44" spans="1:62" s="25" customFormat="1" ht="409.5" customHeight="1" x14ac:dyDescent="0.15">
      <c r="A44" s="26">
        <v>2018</v>
      </c>
      <c r="B44" s="127">
        <v>43131</v>
      </c>
      <c r="C44" s="20" t="s">
        <v>79</v>
      </c>
      <c r="D44" s="17" t="s">
        <v>106</v>
      </c>
      <c r="E44" s="127">
        <v>43101</v>
      </c>
      <c r="F44" s="20">
        <v>3</v>
      </c>
      <c r="G44" s="17" t="s">
        <v>185</v>
      </c>
      <c r="H44" s="129" t="s">
        <v>143</v>
      </c>
      <c r="I44" s="26" t="s">
        <v>186</v>
      </c>
      <c r="J44" s="17" t="s">
        <v>187</v>
      </c>
      <c r="K44" s="20">
        <v>5</v>
      </c>
      <c r="L44" s="20" t="s">
        <v>82</v>
      </c>
      <c r="M44" s="20" t="s">
        <v>375</v>
      </c>
      <c r="N44" s="136">
        <v>5</v>
      </c>
      <c r="O44" s="17" t="s">
        <v>188</v>
      </c>
      <c r="P44" s="20" t="s">
        <v>375</v>
      </c>
      <c r="Q44" s="130">
        <v>1</v>
      </c>
      <c r="R44" s="127">
        <v>43132</v>
      </c>
      <c r="S44" s="127">
        <v>43281</v>
      </c>
      <c r="T44" s="20" t="s">
        <v>92</v>
      </c>
      <c r="U44" s="20" t="s">
        <v>116</v>
      </c>
      <c r="V44" s="20" t="s">
        <v>93</v>
      </c>
      <c r="W44" s="132" t="s">
        <v>84</v>
      </c>
      <c r="X44" s="133">
        <v>43220</v>
      </c>
      <c r="Y44" s="17" t="s">
        <v>452</v>
      </c>
      <c r="Z44" s="20">
        <v>3</v>
      </c>
      <c r="AA44" s="60">
        <f t="shared" si="21"/>
        <v>0.6</v>
      </c>
      <c r="AB44" s="77" t="str">
        <f t="shared" si="22"/>
        <v>EN PROCESO</v>
      </c>
      <c r="AC44" s="28" t="s">
        <v>478</v>
      </c>
      <c r="AD44" s="132" t="s">
        <v>468</v>
      </c>
      <c r="AE44" s="102"/>
      <c r="AF44" s="13"/>
      <c r="AG44" s="12"/>
      <c r="AH44" s="60" t="str">
        <f t="shared" si="23"/>
        <v/>
      </c>
      <c r="AI44" s="77" t="str">
        <f t="shared" si="24"/>
        <v/>
      </c>
      <c r="AJ44" s="17"/>
      <c r="AK44" s="22"/>
      <c r="AL44" s="18"/>
      <c r="AM44" s="13"/>
      <c r="AN44" s="29"/>
      <c r="AO44" s="60" t="str">
        <f t="shared" si="25"/>
        <v/>
      </c>
      <c r="AP44" s="77" t="str">
        <f t="shared" si="26"/>
        <v/>
      </c>
      <c r="AQ44" s="17"/>
      <c r="AR44" s="15"/>
      <c r="AS44" s="18"/>
      <c r="AT44" s="13"/>
      <c r="AU44" s="12"/>
      <c r="AV44" s="60" t="str">
        <f t="shared" si="27"/>
        <v/>
      </c>
      <c r="AW44" s="77" t="str">
        <f t="shared" si="28"/>
        <v/>
      </c>
      <c r="AX44" s="17"/>
      <c r="AY44" s="15"/>
      <c r="AZ44" s="109"/>
      <c r="BA44" s="17"/>
      <c r="BB44" s="21"/>
      <c r="BC44" s="60" t="str">
        <f t="shared" si="29"/>
        <v/>
      </c>
      <c r="BD44" s="77" t="str">
        <f t="shared" si="30"/>
        <v/>
      </c>
      <c r="BE44" s="17"/>
      <c r="BF44" s="22"/>
      <c r="BG44" s="26" t="str">
        <f t="shared" si="31"/>
        <v/>
      </c>
      <c r="BH44" s="27"/>
      <c r="BI44" s="12"/>
      <c r="BJ44" s="15"/>
    </row>
    <row r="45" spans="1:62" s="25" customFormat="1" ht="180" x14ac:dyDescent="0.15">
      <c r="A45" s="26">
        <v>2018</v>
      </c>
      <c r="B45" s="127">
        <v>43131</v>
      </c>
      <c r="C45" s="20" t="s">
        <v>79</v>
      </c>
      <c r="D45" s="17" t="s">
        <v>106</v>
      </c>
      <c r="E45" s="127">
        <v>43101</v>
      </c>
      <c r="F45" s="20">
        <v>4</v>
      </c>
      <c r="G45" s="17" t="s">
        <v>108</v>
      </c>
      <c r="H45" s="129" t="s">
        <v>91</v>
      </c>
      <c r="I45" s="26" t="s">
        <v>189</v>
      </c>
      <c r="J45" s="17" t="s">
        <v>471</v>
      </c>
      <c r="K45" s="20">
        <v>1</v>
      </c>
      <c r="L45" s="20" t="s">
        <v>82</v>
      </c>
      <c r="M45" s="20" t="s">
        <v>376</v>
      </c>
      <c r="N45" s="20">
        <v>2</v>
      </c>
      <c r="O45" s="20" t="s">
        <v>107</v>
      </c>
      <c r="P45" s="20" t="s">
        <v>376</v>
      </c>
      <c r="Q45" s="130">
        <v>1</v>
      </c>
      <c r="R45" s="127">
        <v>43132</v>
      </c>
      <c r="S45" s="127">
        <v>43465</v>
      </c>
      <c r="T45" s="20" t="s">
        <v>167</v>
      </c>
      <c r="U45" s="131" t="s">
        <v>115</v>
      </c>
      <c r="V45" s="20" t="s">
        <v>190</v>
      </c>
      <c r="W45" s="132" t="s">
        <v>84</v>
      </c>
      <c r="X45" s="133">
        <v>43220</v>
      </c>
      <c r="Y45" s="17" t="s">
        <v>443</v>
      </c>
      <c r="Z45" s="20">
        <v>0</v>
      </c>
      <c r="AA45" s="60">
        <f t="shared" si="21"/>
        <v>0</v>
      </c>
      <c r="AB45" s="77" t="str">
        <f t="shared" si="22"/>
        <v>INCUMPLIDA</v>
      </c>
      <c r="AC45" s="17" t="s">
        <v>484</v>
      </c>
      <c r="AD45" s="132" t="s">
        <v>469</v>
      </c>
      <c r="AE45" s="102"/>
      <c r="AF45" s="13"/>
      <c r="AG45" s="12"/>
      <c r="AH45" s="60" t="str">
        <f t="shared" si="23"/>
        <v/>
      </c>
      <c r="AI45" s="77" t="str">
        <f t="shared" si="24"/>
        <v/>
      </c>
      <c r="AJ45" s="17"/>
      <c r="AK45" s="22"/>
      <c r="AL45" s="18"/>
      <c r="AM45" s="13"/>
      <c r="AN45" s="29"/>
      <c r="AO45" s="60" t="str">
        <f t="shared" si="25"/>
        <v/>
      </c>
      <c r="AP45" s="77" t="str">
        <f t="shared" si="26"/>
        <v/>
      </c>
      <c r="AQ45" s="28"/>
      <c r="AR45" s="15"/>
      <c r="AS45" s="18"/>
      <c r="AT45" s="13"/>
      <c r="AU45" s="12"/>
      <c r="AV45" s="60" t="str">
        <f t="shared" si="27"/>
        <v/>
      </c>
      <c r="AW45" s="77" t="str">
        <f t="shared" si="28"/>
        <v/>
      </c>
      <c r="AX45" s="17"/>
      <c r="AY45" s="15"/>
      <c r="AZ45" s="109"/>
      <c r="BA45" s="17"/>
      <c r="BB45" s="21"/>
      <c r="BC45" s="60" t="str">
        <f t="shared" si="29"/>
        <v/>
      </c>
      <c r="BD45" s="77" t="str">
        <f t="shared" si="30"/>
        <v/>
      </c>
      <c r="BE45" s="17"/>
      <c r="BF45" s="22"/>
      <c r="BG45" s="26" t="str">
        <f t="shared" si="31"/>
        <v/>
      </c>
      <c r="BH45" s="27"/>
      <c r="BI45" s="12"/>
      <c r="BJ45" s="15"/>
    </row>
    <row r="46" spans="1:62" s="25" customFormat="1" ht="326.25" x14ac:dyDescent="0.15">
      <c r="A46" s="26">
        <v>2018</v>
      </c>
      <c r="B46" s="127">
        <v>43131</v>
      </c>
      <c r="C46" s="20" t="s">
        <v>79</v>
      </c>
      <c r="D46" s="17" t="s">
        <v>106</v>
      </c>
      <c r="E46" s="127">
        <v>43101</v>
      </c>
      <c r="F46" s="20">
        <v>5</v>
      </c>
      <c r="G46" s="17" t="s">
        <v>191</v>
      </c>
      <c r="H46" s="129" t="s">
        <v>94</v>
      </c>
      <c r="I46" s="26" t="s">
        <v>192</v>
      </c>
      <c r="J46" s="17" t="s">
        <v>193</v>
      </c>
      <c r="K46" s="20">
        <v>2</v>
      </c>
      <c r="L46" s="20" t="s">
        <v>82</v>
      </c>
      <c r="M46" s="20" t="s">
        <v>377</v>
      </c>
      <c r="N46" s="20">
        <v>2</v>
      </c>
      <c r="O46" s="20" t="s">
        <v>107</v>
      </c>
      <c r="P46" s="20" t="s">
        <v>377</v>
      </c>
      <c r="Q46" s="130">
        <v>1</v>
      </c>
      <c r="R46" s="127">
        <v>43132</v>
      </c>
      <c r="S46" s="127">
        <v>43465</v>
      </c>
      <c r="T46" s="20" t="s">
        <v>95</v>
      </c>
      <c r="U46" s="131" t="s">
        <v>115</v>
      </c>
      <c r="V46" s="20" t="s">
        <v>194</v>
      </c>
      <c r="W46" s="132" t="s">
        <v>84</v>
      </c>
      <c r="X46" s="133">
        <v>43220</v>
      </c>
      <c r="Y46" s="17" t="s">
        <v>453</v>
      </c>
      <c r="Z46" s="20">
        <v>0</v>
      </c>
      <c r="AA46" s="60">
        <f t="shared" si="21"/>
        <v>0</v>
      </c>
      <c r="AB46" s="77" t="str">
        <f t="shared" si="22"/>
        <v>INCUMPLIDA</v>
      </c>
      <c r="AC46" s="17" t="s">
        <v>416</v>
      </c>
      <c r="AD46" s="132" t="s">
        <v>468</v>
      </c>
      <c r="AE46" s="102"/>
      <c r="AF46" s="13"/>
      <c r="AG46" s="12"/>
      <c r="AH46" s="60" t="str">
        <f t="shared" si="23"/>
        <v/>
      </c>
      <c r="AI46" s="77" t="str">
        <f t="shared" si="24"/>
        <v/>
      </c>
      <c r="AJ46" s="17"/>
      <c r="AK46" s="22"/>
      <c r="AL46" s="18"/>
      <c r="AM46" s="33"/>
      <c r="AN46" s="29"/>
      <c r="AO46" s="60" t="str">
        <f t="shared" si="25"/>
        <v/>
      </c>
      <c r="AP46" s="77" t="str">
        <f t="shared" si="26"/>
        <v/>
      </c>
      <c r="AQ46" s="17"/>
      <c r="AR46" s="15"/>
      <c r="AS46" s="18"/>
      <c r="AT46" s="13"/>
      <c r="AU46" s="12"/>
      <c r="AV46" s="60" t="str">
        <f t="shared" si="27"/>
        <v/>
      </c>
      <c r="AW46" s="77" t="str">
        <f t="shared" si="28"/>
        <v/>
      </c>
      <c r="AX46" s="17"/>
      <c r="AY46" s="15"/>
      <c r="AZ46" s="109"/>
      <c r="BA46" s="17"/>
      <c r="BB46" s="21"/>
      <c r="BC46" s="60" t="str">
        <f t="shared" si="29"/>
        <v/>
      </c>
      <c r="BD46" s="77" t="str">
        <f t="shared" si="30"/>
        <v/>
      </c>
      <c r="BE46" s="17"/>
      <c r="BF46" s="22"/>
      <c r="BG46" s="26" t="str">
        <f t="shared" si="31"/>
        <v/>
      </c>
      <c r="BH46" s="27"/>
      <c r="BI46" s="12"/>
      <c r="BJ46" s="15"/>
    </row>
    <row r="47" spans="1:62" s="25" customFormat="1" ht="225" x14ac:dyDescent="0.15">
      <c r="A47" s="26">
        <v>2018</v>
      </c>
      <c r="B47" s="127">
        <v>43131</v>
      </c>
      <c r="C47" s="20" t="s">
        <v>79</v>
      </c>
      <c r="D47" s="17" t="s">
        <v>106</v>
      </c>
      <c r="E47" s="127">
        <v>43101</v>
      </c>
      <c r="F47" s="20">
        <v>6</v>
      </c>
      <c r="G47" s="17" t="s">
        <v>196</v>
      </c>
      <c r="H47" s="129" t="s">
        <v>112</v>
      </c>
      <c r="I47" s="26" t="s">
        <v>371</v>
      </c>
      <c r="J47" s="17" t="s">
        <v>197</v>
      </c>
      <c r="K47" s="20">
        <v>1</v>
      </c>
      <c r="L47" s="20" t="s">
        <v>82</v>
      </c>
      <c r="M47" s="20" t="s">
        <v>378</v>
      </c>
      <c r="N47" s="20">
        <v>2</v>
      </c>
      <c r="O47" s="20" t="s">
        <v>107</v>
      </c>
      <c r="P47" s="20" t="s">
        <v>378</v>
      </c>
      <c r="Q47" s="130">
        <v>1</v>
      </c>
      <c r="R47" s="127">
        <v>43132</v>
      </c>
      <c r="S47" s="127">
        <v>43465</v>
      </c>
      <c r="T47" s="20" t="s">
        <v>113</v>
      </c>
      <c r="U47" s="20" t="s">
        <v>198</v>
      </c>
      <c r="V47" s="20" t="s">
        <v>198</v>
      </c>
      <c r="W47" s="132" t="s">
        <v>84</v>
      </c>
      <c r="X47" s="133">
        <v>43220</v>
      </c>
      <c r="Y47" s="17" t="s">
        <v>441</v>
      </c>
      <c r="Z47" s="20">
        <v>1</v>
      </c>
      <c r="AA47" s="60">
        <f t="shared" si="21"/>
        <v>0.5</v>
      </c>
      <c r="AB47" s="77" t="str">
        <f t="shared" si="22"/>
        <v>EN PROCESO</v>
      </c>
      <c r="AC47" s="17" t="s">
        <v>442</v>
      </c>
      <c r="AD47" s="132" t="s">
        <v>469</v>
      </c>
      <c r="AE47" s="102"/>
      <c r="AF47" s="13"/>
      <c r="AG47" s="12"/>
      <c r="AH47" s="60" t="str">
        <f t="shared" si="23"/>
        <v/>
      </c>
      <c r="AI47" s="77" t="str">
        <f t="shared" si="24"/>
        <v/>
      </c>
      <c r="AJ47" s="17"/>
      <c r="AK47" s="22"/>
      <c r="AL47" s="18"/>
      <c r="AM47" s="13"/>
      <c r="AN47" s="29"/>
      <c r="AO47" s="60" t="str">
        <f t="shared" si="25"/>
        <v/>
      </c>
      <c r="AP47" s="77" t="str">
        <f t="shared" si="26"/>
        <v/>
      </c>
      <c r="AQ47" s="17"/>
      <c r="AR47" s="15"/>
      <c r="AS47" s="18"/>
      <c r="AT47" s="13"/>
      <c r="AU47" s="12"/>
      <c r="AV47" s="60" t="str">
        <f t="shared" si="27"/>
        <v/>
      </c>
      <c r="AW47" s="77" t="str">
        <f t="shared" si="28"/>
        <v/>
      </c>
      <c r="AX47" s="17"/>
      <c r="AY47" s="15"/>
      <c r="AZ47" s="109"/>
      <c r="BA47" s="17"/>
      <c r="BB47" s="21"/>
      <c r="BC47" s="60" t="str">
        <f t="shared" si="29"/>
        <v/>
      </c>
      <c r="BD47" s="77" t="str">
        <f t="shared" si="30"/>
        <v/>
      </c>
      <c r="BE47" s="17"/>
      <c r="BF47" s="22"/>
      <c r="BG47" s="26" t="str">
        <f t="shared" si="31"/>
        <v/>
      </c>
      <c r="BH47" s="27"/>
      <c r="BI47" s="12"/>
      <c r="BJ47" s="15"/>
    </row>
    <row r="48" spans="1:62" s="25" customFormat="1" ht="114.75" customHeight="1" x14ac:dyDescent="0.15">
      <c r="A48" s="26">
        <v>2018</v>
      </c>
      <c r="B48" s="127">
        <v>43131</v>
      </c>
      <c r="C48" s="20" t="s">
        <v>79</v>
      </c>
      <c r="D48" s="17" t="s">
        <v>106</v>
      </c>
      <c r="E48" s="127">
        <v>43101</v>
      </c>
      <c r="F48" s="20">
        <v>7</v>
      </c>
      <c r="G48" s="17" t="s">
        <v>110</v>
      </c>
      <c r="H48" s="129" t="s">
        <v>97</v>
      </c>
      <c r="I48" s="26" t="s">
        <v>111</v>
      </c>
      <c r="J48" s="17" t="s">
        <v>199</v>
      </c>
      <c r="K48" s="20">
        <v>1</v>
      </c>
      <c r="L48" s="20" t="s">
        <v>82</v>
      </c>
      <c r="M48" s="20" t="s">
        <v>379</v>
      </c>
      <c r="N48" s="20">
        <v>1</v>
      </c>
      <c r="O48" s="20" t="s">
        <v>107</v>
      </c>
      <c r="P48" s="20" t="s">
        <v>379</v>
      </c>
      <c r="Q48" s="130">
        <v>1</v>
      </c>
      <c r="R48" s="127">
        <v>43132</v>
      </c>
      <c r="S48" s="127">
        <v>43465</v>
      </c>
      <c r="T48" s="20" t="s">
        <v>98</v>
      </c>
      <c r="U48" s="131" t="s">
        <v>200</v>
      </c>
      <c r="V48" s="20" t="s">
        <v>201</v>
      </c>
      <c r="W48" s="132" t="s">
        <v>84</v>
      </c>
      <c r="X48" s="133">
        <v>43220</v>
      </c>
      <c r="Y48" s="17" t="s">
        <v>423</v>
      </c>
      <c r="Z48" s="20">
        <v>0</v>
      </c>
      <c r="AA48" s="60">
        <f t="shared" si="21"/>
        <v>0</v>
      </c>
      <c r="AB48" s="77" t="str">
        <f t="shared" si="22"/>
        <v>INCUMPLIDA</v>
      </c>
      <c r="AC48" s="112" t="s">
        <v>466</v>
      </c>
      <c r="AD48" s="132" t="s">
        <v>419</v>
      </c>
      <c r="AE48" s="102"/>
      <c r="AF48" s="13"/>
      <c r="AG48" s="12"/>
      <c r="AH48" s="60" t="str">
        <f t="shared" si="23"/>
        <v/>
      </c>
      <c r="AI48" s="77" t="str">
        <f t="shared" si="24"/>
        <v/>
      </c>
      <c r="AJ48" s="17"/>
      <c r="AK48" s="22"/>
      <c r="AL48" s="18"/>
      <c r="AM48" s="13"/>
      <c r="AN48" s="29"/>
      <c r="AO48" s="60" t="str">
        <f t="shared" si="25"/>
        <v/>
      </c>
      <c r="AP48" s="77" t="str">
        <f t="shared" si="26"/>
        <v/>
      </c>
      <c r="AQ48" s="17"/>
      <c r="AR48" s="15"/>
      <c r="AS48" s="18"/>
      <c r="AT48" s="13"/>
      <c r="AU48" s="12"/>
      <c r="AV48" s="60" t="str">
        <f t="shared" si="27"/>
        <v/>
      </c>
      <c r="AW48" s="77" t="str">
        <f t="shared" si="28"/>
        <v/>
      </c>
      <c r="AX48" s="17"/>
      <c r="AY48" s="15"/>
      <c r="AZ48" s="109"/>
      <c r="BA48" s="17"/>
      <c r="BB48" s="21"/>
      <c r="BC48" s="60" t="str">
        <f t="shared" si="29"/>
        <v/>
      </c>
      <c r="BD48" s="77" t="str">
        <f t="shared" si="30"/>
        <v/>
      </c>
      <c r="BE48" s="17"/>
      <c r="BF48" s="22"/>
      <c r="BG48" s="26" t="str">
        <f t="shared" si="31"/>
        <v/>
      </c>
      <c r="BH48" s="27"/>
      <c r="BI48" s="12"/>
      <c r="BJ48" s="15"/>
    </row>
    <row r="49" spans="1:62" s="25" customFormat="1" ht="349.5" thickBot="1" x14ac:dyDescent="0.2">
      <c r="A49" s="62">
        <v>2018</v>
      </c>
      <c r="B49" s="137">
        <v>43131</v>
      </c>
      <c r="C49" s="138" t="s">
        <v>79</v>
      </c>
      <c r="D49" s="92" t="s">
        <v>106</v>
      </c>
      <c r="E49" s="137">
        <v>43101</v>
      </c>
      <c r="F49" s="138">
        <v>8</v>
      </c>
      <c r="G49" s="92" t="s">
        <v>202</v>
      </c>
      <c r="H49" s="139" t="s">
        <v>86</v>
      </c>
      <c r="I49" s="62" t="s">
        <v>372</v>
      </c>
      <c r="J49" s="92" t="s">
        <v>203</v>
      </c>
      <c r="K49" s="138">
        <v>2</v>
      </c>
      <c r="L49" s="138" t="s">
        <v>82</v>
      </c>
      <c r="M49" s="135" t="s">
        <v>380</v>
      </c>
      <c r="N49" s="138">
        <v>5</v>
      </c>
      <c r="O49" s="138" t="s">
        <v>107</v>
      </c>
      <c r="P49" s="135" t="s">
        <v>380</v>
      </c>
      <c r="Q49" s="140">
        <v>1</v>
      </c>
      <c r="R49" s="137">
        <v>43132</v>
      </c>
      <c r="S49" s="137">
        <v>43465</v>
      </c>
      <c r="T49" s="138" t="s">
        <v>87</v>
      </c>
      <c r="U49" s="141" t="s">
        <v>88</v>
      </c>
      <c r="V49" s="138" t="s">
        <v>204</v>
      </c>
      <c r="W49" s="142" t="s">
        <v>84</v>
      </c>
      <c r="X49" s="143">
        <v>43220</v>
      </c>
      <c r="Y49" s="92" t="s">
        <v>454</v>
      </c>
      <c r="Z49" s="138">
        <v>1</v>
      </c>
      <c r="AA49" s="90">
        <f t="shared" si="21"/>
        <v>0.2</v>
      </c>
      <c r="AB49" s="91" t="str">
        <f t="shared" si="22"/>
        <v>INCUMPLIDA</v>
      </c>
      <c r="AC49" s="92" t="s">
        <v>417</v>
      </c>
      <c r="AD49" s="142" t="s">
        <v>474</v>
      </c>
      <c r="AE49" s="103"/>
      <c r="AF49" s="66"/>
      <c r="AG49" s="65"/>
      <c r="AH49" s="90" t="str">
        <f t="shared" si="23"/>
        <v/>
      </c>
      <c r="AI49" s="91" t="str">
        <f t="shared" si="24"/>
        <v/>
      </c>
      <c r="AJ49" s="92"/>
      <c r="AK49" s="93"/>
      <c r="AL49" s="89"/>
      <c r="AM49" s="95"/>
      <c r="AN49" s="96"/>
      <c r="AO49" s="90" t="str">
        <f t="shared" si="25"/>
        <v/>
      </c>
      <c r="AP49" s="91" t="str">
        <f t="shared" si="26"/>
        <v/>
      </c>
      <c r="AQ49" s="97"/>
      <c r="AR49" s="94"/>
      <c r="AS49" s="89"/>
      <c r="AT49" s="66"/>
      <c r="AU49" s="65"/>
      <c r="AV49" s="90" t="str">
        <f t="shared" si="27"/>
        <v/>
      </c>
      <c r="AW49" s="91" t="str">
        <f t="shared" si="28"/>
        <v/>
      </c>
      <c r="AX49" s="92"/>
      <c r="AY49" s="94"/>
      <c r="AZ49" s="110"/>
      <c r="BA49" s="92"/>
      <c r="BB49" s="85"/>
      <c r="BC49" s="90" t="str">
        <f t="shared" si="29"/>
        <v/>
      </c>
      <c r="BD49" s="91" t="str">
        <f t="shared" si="30"/>
        <v/>
      </c>
      <c r="BE49" s="92"/>
      <c r="BF49" s="93"/>
      <c r="BG49" s="62" t="str">
        <f t="shared" si="31"/>
        <v/>
      </c>
      <c r="BH49" s="64"/>
      <c r="BI49" s="65"/>
      <c r="BJ49" s="94"/>
    </row>
    <row r="50" spans="1:62" s="25" customFormat="1" ht="100.5" hidden="1" customHeight="1" x14ac:dyDescent="0.2">
      <c r="A50" s="85">
        <v>2018</v>
      </c>
      <c r="B50" s="84">
        <v>43131</v>
      </c>
      <c r="C50" s="85" t="s">
        <v>79</v>
      </c>
      <c r="D50" s="85" t="s">
        <v>382</v>
      </c>
      <c r="E50" s="84">
        <v>43101</v>
      </c>
      <c r="F50" s="85" t="s">
        <v>206</v>
      </c>
      <c r="G50" s="85" t="s">
        <v>395</v>
      </c>
      <c r="H50" s="101" t="s">
        <v>94</v>
      </c>
      <c r="I50" s="86" t="s">
        <v>68</v>
      </c>
      <c r="J50" s="66" t="s">
        <v>383</v>
      </c>
      <c r="K50" s="65">
        <v>1</v>
      </c>
      <c r="L50" s="65" t="s">
        <v>82</v>
      </c>
      <c r="M50" s="65" t="s">
        <v>68</v>
      </c>
      <c r="N50" s="65">
        <v>1</v>
      </c>
      <c r="O50" s="65" t="s">
        <v>68</v>
      </c>
      <c r="P50" s="99" t="s">
        <v>384</v>
      </c>
      <c r="Q50" s="87">
        <v>1</v>
      </c>
      <c r="R50" s="88">
        <v>43221</v>
      </c>
      <c r="S50" s="88">
        <v>43250</v>
      </c>
      <c r="T50" s="65" t="s">
        <v>167</v>
      </c>
      <c r="U50" s="85" t="s">
        <v>115</v>
      </c>
      <c r="V50" s="65" t="s">
        <v>367</v>
      </c>
      <c r="W50" s="104" t="s">
        <v>84</v>
      </c>
      <c r="X50" s="89"/>
      <c r="Y50" s="66"/>
      <c r="Z50" s="65"/>
      <c r="AA50" s="90"/>
      <c r="AB50" s="91"/>
      <c r="AC50" s="92"/>
      <c r="AD50" s="94"/>
      <c r="AE50" s="103"/>
      <c r="AF50" s="66"/>
      <c r="AG50" s="65"/>
      <c r="AH50" s="90"/>
      <c r="AI50" s="91"/>
      <c r="AJ50" s="92"/>
      <c r="AK50" s="93"/>
      <c r="AL50" s="89"/>
      <c r="AM50" s="95"/>
      <c r="AN50" s="96"/>
      <c r="AO50" s="90"/>
      <c r="AP50" s="91"/>
      <c r="AQ50" s="97"/>
      <c r="AR50" s="94"/>
      <c r="AS50" s="89"/>
      <c r="AT50" s="66"/>
      <c r="AU50" s="65"/>
      <c r="AV50" s="90"/>
      <c r="AW50" s="91"/>
      <c r="AX50" s="92"/>
      <c r="AY50" s="94"/>
      <c r="AZ50" s="110"/>
      <c r="BA50" s="92"/>
      <c r="BB50" s="85"/>
      <c r="BC50" s="90"/>
      <c r="BD50" s="91"/>
      <c r="BE50" s="92"/>
      <c r="BF50" s="93"/>
      <c r="BG50" s="62"/>
      <c r="BH50" s="64"/>
      <c r="BI50" s="65"/>
      <c r="BJ50" s="94"/>
    </row>
    <row r="51" spans="1:62" s="25" customFormat="1" ht="100.5" hidden="1" customHeight="1" x14ac:dyDescent="0.2">
      <c r="A51" s="85">
        <v>2018</v>
      </c>
      <c r="B51" s="84">
        <v>43131</v>
      </c>
      <c r="C51" s="85" t="s">
        <v>79</v>
      </c>
      <c r="D51" s="85" t="s">
        <v>382</v>
      </c>
      <c r="E51" s="84">
        <v>43101</v>
      </c>
      <c r="F51" s="21" t="s">
        <v>209</v>
      </c>
      <c r="G51" s="85" t="s">
        <v>396</v>
      </c>
      <c r="H51" s="101" t="s">
        <v>94</v>
      </c>
      <c r="I51" s="86" t="s">
        <v>68</v>
      </c>
      <c r="J51" s="13" t="s">
        <v>385</v>
      </c>
      <c r="K51" s="12">
        <v>1</v>
      </c>
      <c r="L51" s="12" t="s">
        <v>82</v>
      </c>
      <c r="M51" s="12" t="s">
        <v>68</v>
      </c>
      <c r="N51" s="12">
        <v>1</v>
      </c>
      <c r="O51" s="12" t="s">
        <v>68</v>
      </c>
      <c r="P51" s="98" t="s">
        <v>386</v>
      </c>
      <c r="Q51" s="57">
        <v>1</v>
      </c>
      <c r="R51" s="88">
        <v>43221</v>
      </c>
      <c r="S51" s="88">
        <v>43250</v>
      </c>
      <c r="T51" s="65" t="s">
        <v>167</v>
      </c>
      <c r="U51" s="85" t="s">
        <v>115</v>
      </c>
      <c r="V51" s="65" t="s">
        <v>367</v>
      </c>
      <c r="W51" s="104" t="s">
        <v>84</v>
      </c>
      <c r="X51" s="18"/>
      <c r="Y51" s="13"/>
      <c r="Z51" s="12"/>
      <c r="AA51" s="60"/>
      <c r="AB51" s="77"/>
      <c r="AC51" s="17"/>
      <c r="AD51" s="15"/>
      <c r="AE51" s="102"/>
      <c r="AF51" s="13"/>
      <c r="AG51" s="12"/>
      <c r="AH51" s="60"/>
      <c r="AI51" s="77"/>
      <c r="AJ51" s="17"/>
      <c r="AK51" s="22"/>
      <c r="AL51" s="18"/>
      <c r="AM51" s="34"/>
      <c r="AN51" s="80"/>
      <c r="AO51" s="60"/>
      <c r="AP51" s="77"/>
      <c r="AQ51" s="35"/>
      <c r="AR51" s="15"/>
      <c r="AS51" s="18"/>
      <c r="AT51" s="13"/>
      <c r="AU51" s="12"/>
      <c r="AV51" s="60"/>
      <c r="AW51" s="77"/>
      <c r="AX51" s="17"/>
      <c r="AY51" s="15"/>
      <c r="AZ51" s="109"/>
      <c r="BA51" s="17"/>
      <c r="BB51" s="21"/>
      <c r="BC51" s="60"/>
      <c r="BD51" s="77"/>
      <c r="BE51" s="17"/>
      <c r="BF51" s="22"/>
      <c r="BG51" s="26"/>
      <c r="BH51" s="27"/>
      <c r="BI51" s="12"/>
      <c r="BJ51" s="15"/>
    </row>
    <row r="52" spans="1:62" s="25" customFormat="1" ht="100.5" hidden="1" customHeight="1" x14ac:dyDescent="0.2">
      <c r="A52" s="85">
        <v>2018</v>
      </c>
      <c r="B52" s="84">
        <v>43131</v>
      </c>
      <c r="C52" s="85" t="s">
        <v>79</v>
      </c>
      <c r="D52" s="85" t="s">
        <v>382</v>
      </c>
      <c r="E52" s="84">
        <v>43101</v>
      </c>
      <c r="F52" s="21" t="s">
        <v>256</v>
      </c>
      <c r="G52" s="85" t="s">
        <v>395</v>
      </c>
      <c r="H52" s="101" t="s">
        <v>94</v>
      </c>
      <c r="I52" s="10" t="s">
        <v>68</v>
      </c>
      <c r="J52" s="13" t="s">
        <v>387</v>
      </c>
      <c r="K52" s="12">
        <v>1</v>
      </c>
      <c r="L52" s="12" t="s">
        <v>82</v>
      </c>
      <c r="M52" s="12" t="s">
        <v>68</v>
      </c>
      <c r="N52" s="12">
        <v>1</v>
      </c>
      <c r="O52" s="12" t="s">
        <v>68</v>
      </c>
      <c r="P52" s="98" t="s">
        <v>388</v>
      </c>
      <c r="Q52" s="57">
        <v>1</v>
      </c>
      <c r="R52" s="11">
        <v>43252</v>
      </c>
      <c r="S52" s="11">
        <v>43281</v>
      </c>
      <c r="T52" s="65" t="s">
        <v>167</v>
      </c>
      <c r="U52" s="85" t="s">
        <v>115</v>
      </c>
      <c r="V52" s="65" t="s">
        <v>367</v>
      </c>
      <c r="W52" s="104" t="s">
        <v>84</v>
      </c>
      <c r="X52" s="18"/>
      <c r="Y52" s="13"/>
      <c r="Z52" s="12"/>
      <c r="AA52" s="60"/>
      <c r="AB52" s="77"/>
      <c r="AC52" s="17"/>
      <c r="AD52" s="15"/>
      <c r="AE52" s="102"/>
      <c r="AF52" s="13"/>
      <c r="AG52" s="12"/>
      <c r="AH52" s="60"/>
      <c r="AI52" s="77"/>
      <c r="AJ52" s="17"/>
      <c r="AK52" s="22"/>
      <c r="AL52" s="18"/>
      <c r="AM52" s="34"/>
      <c r="AN52" s="80"/>
      <c r="AO52" s="60"/>
      <c r="AP52" s="77"/>
      <c r="AQ52" s="35"/>
      <c r="AR52" s="15"/>
      <c r="AS52" s="18"/>
      <c r="AT52" s="13"/>
      <c r="AU52" s="12"/>
      <c r="AV52" s="60"/>
      <c r="AW52" s="77"/>
      <c r="AX52" s="17"/>
      <c r="AY52" s="15"/>
      <c r="AZ52" s="109"/>
      <c r="BA52" s="17"/>
      <c r="BB52" s="21"/>
      <c r="BC52" s="60"/>
      <c r="BD52" s="77"/>
      <c r="BE52" s="17"/>
      <c r="BF52" s="22"/>
      <c r="BG52" s="26"/>
      <c r="BH52" s="27"/>
      <c r="BI52" s="12"/>
      <c r="BJ52" s="15"/>
    </row>
    <row r="53" spans="1:62" s="25" customFormat="1" ht="100.5" hidden="1" customHeight="1" x14ac:dyDescent="0.2">
      <c r="A53" s="85">
        <v>2018</v>
      </c>
      <c r="B53" s="84">
        <v>43131</v>
      </c>
      <c r="C53" s="85" t="s">
        <v>79</v>
      </c>
      <c r="D53" s="85" t="s">
        <v>382</v>
      </c>
      <c r="E53" s="84">
        <v>43101</v>
      </c>
      <c r="F53" s="21" t="s">
        <v>389</v>
      </c>
      <c r="G53" s="85" t="s">
        <v>395</v>
      </c>
      <c r="H53" s="101" t="s">
        <v>94</v>
      </c>
      <c r="I53" s="10" t="s">
        <v>68</v>
      </c>
      <c r="J53" s="13" t="s">
        <v>390</v>
      </c>
      <c r="K53" s="12">
        <v>1</v>
      </c>
      <c r="L53" s="12" t="s">
        <v>82</v>
      </c>
      <c r="M53" s="12" t="s">
        <v>68</v>
      </c>
      <c r="N53" s="12">
        <v>1</v>
      </c>
      <c r="O53" s="12" t="s">
        <v>68</v>
      </c>
      <c r="P53" s="98" t="s">
        <v>391</v>
      </c>
      <c r="Q53" s="57">
        <v>1</v>
      </c>
      <c r="R53" s="11">
        <v>43252</v>
      </c>
      <c r="S53" s="11">
        <v>43449</v>
      </c>
      <c r="T53" s="65" t="s">
        <v>167</v>
      </c>
      <c r="U53" s="85" t="s">
        <v>115</v>
      </c>
      <c r="V53" s="65" t="s">
        <v>367</v>
      </c>
      <c r="W53" s="104" t="s">
        <v>84</v>
      </c>
      <c r="X53" s="18"/>
      <c r="Y53" s="13"/>
      <c r="Z53" s="12"/>
      <c r="AA53" s="60"/>
      <c r="AB53" s="77"/>
      <c r="AC53" s="17"/>
      <c r="AD53" s="15"/>
      <c r="AE53" s="102"/>
      <c r="AF53" s="13"/>
      <c r="AG53" s="12"/>
      <c r="AH53" s="60"/>
      <c r="AI53" s="77"/>
      <c r="AJ53" s="17"/>
      <c r="AK53" s="22"/>
      <c r="AL53" s="18"/>
      <c r="AM53" s="34"/>
      <c r="AN53" s="80"/>
      <c r="AO53" s="60"/>
      <c r="AP53" s="77"/>
      <c r="AQ53" s="35"/>
      <c r="AR53" s="15"/>
      <c r="AS53" s="18"/>
      <c r="AT53" s="13"/>
      <c r="AU53" s="12"/>
      <c r="AV53" s="60"/>
      <c r="AW53" s="77"/>
      <c r="AX53" s="17"/>
      <c r="AY53" s="15"/>
      <c r="AZ53" s="109"/>
      <c r="BA53" s="17"/>
      <c r="BB53" s="21"/>
      <c r="BC53" s="60"/>
      <c r="BD53" s="77"/>
      <c r="BE53" s="17"/>
      <c r="BF53" s="22"/>
      <c r="BG53" s="26"/>
      <c r="BH53" s="27"/>
      <c r="BI53" s="12"/>
      <c r="BJ53" s="15"/>
    </row>
    <row r="54" spans="1:62" s="25" customFormat="1" ht="100.5" hidden="1" customHeight="1" x14ac:dyDescent="0.2">
      <c r="A54" s="85">
        <v>2018</v>
      </c>
      <c r="B54" s="84">
        <v>43131</v>
      </c>
      <c r="C54" s="85" t="s">
        <v>79</v>
      </c>
      <c r="D54" s="85" t="s">
        <v>382</v>
      </c>
      <c r="E54" s="84">
        <v>43101</v>
      </c>
      <c r="F54" s="21" t="s">
        <v>215</v>
      </c>
      <c r="G54" s="85" t="s">
        <v>397</v>
      </c>
      <c r="H54" s="101" t="s">
        <v>94</v>
      </c>
      <c r="I54" s="10" t="s">
        <v>68</v>
      </c>
      <c r="J54" s="13" t="s">
        <v>392</v>
      </c>
      <c r="K54" s="12">
        <v>1</v>
      </c>
      <c r="L54" s="12" t="s">
        <v>82</v>
      </c>
      <c r="M54" s="12" t="s">
        <v>68</v>
      </c>
      <c r="N54" s="12">
        <v>1</v>
      </c>
      <c r="O54" s="12" t="s">
        <v>68</v>
      </c>
      <c r="P54" s="98" t="s">
        <v>413</v>
      </c>
      <c r="Q54" s="57">
        <v>1</v>
      </c>
      <c r="R54" s="11">
        <v>43252</v>
      </c>
      <c r="S54" s="11">
        <v>43281</v>
      </c>
      <c r="T54" s="65" t="s">
        <v>167</v>
      </c>
      <c r="U54" s="85" t="s">
        <v>115</v>
      </c>
      <c r="V54" s="65" t="s">
        <v>367</v>
      </c>
      <c r="W54" s="104" t="s">
        <v>84</v>
      </c>
      <c r="X54" s="18"/>
      <c r="Y54" s="13"/>
      <c r="Z54" s="12"/>
      <c r="AA54" s="60"/>
      <c r="AB54" s="77"/>
      <c r="AC54" s="17"/>
      <c r="AD54" s="15"/>
      <c r="AE54" s="102"/>
      <c r="AF54" s="13"/>
      <c r="AG54" s="12"/>
      <c r="AH54" s="60"/>
      <c r="AI54" s="77"/>
      <c r="AJ54" s="17"/>
      <c r="AK54" s="22"/>
      <c r="AL54" s="18"/>
      <c r="AM54" s="34"/>
      <c r="AN54" s="80"/>
      <c r="AO54" s="60"/>
      <c r="AP54" s="77"/>
      <c r="AQ54" s="35"/>
      <c r="AR54" s="15"/>
      <c r="AS54" s="18"/>
      <c r="AT54" s="13"/>
      <c r="AU54" s="12"/>
      <c r="AV54" s="60"/>
      <c r="AW54" s="77"/>
      <c r="AX54" s="17"/>
      <c r="AY54" s="15"/>
      <c r="AZ54" s="109"/>
      <c r="BA54" s="17"/>
      <c r="BB54" s="21"/>
      <c r="BC54" s="60"/>
      <c r="BD54" s="77"/>
      <c r="BE54" s="17"/>
      <c r="BF54" s="22"/>
      <c r="BG54" s="26"/>
      <c r="BH54" s="27"/>
      <c r="BI54" s="12"/>
      <c r="BJ54" s="15"/>
    </row>
    <row r="55" spans="1:62" s="25" customFormat="1" ht="100.5" hidden="1" customHeight="1" x14ac:dyDescent="0.2">
      <c r="A55" s="85">
        <v>2018</v>
      </c>
      <c r="B55" s="84">
        <v>43131</v>
      </c>
      <c r="C55" s="85" t="s">
        <v>79</v>
      </c>
      <c r="D55" s="85" t="s">
        <v>382</v>
      </c>
      <c r="E55" s="84">
        <v>43101</v>
      </c>
      <c r="F55" s="21" t="s">
        <v>261</v>
      </c>
      <c r="G55" s="85" t="s">
        <v>397</v>
      </c>
      <c r="H55" s="101" t="s">
        <v>94</v>
      </c>
      <c r="I55" s="10" t="s">
        <v>68</v>
      </c>
      <c r="J55" s="13" t="s">
        <v>393</v>
      </c>
      <c r="K55" s="12">
        <v>1</v>
      </c>
      <c r="L55" s="12" t="s">
        <v>82</v>
      </c>
      <c r="M55" s="12" t="s">
        <v>68</v>
      </c>
      <c r="N55" s="12">
        <v>1</v>
      </c>
      <c r="O55" s="12" t="s">
        <v>68</v>
      </c>
      <c r="P55" s="98" t="s">
        <v>394</v>
      </c>
      <c r="Q55" s="57">
        <v>1</v>
      </c>
      <c r="R55" s="11">
        <v>43252</v>
      </c>
      <c r="S55" s="11">
        <v>43449</v>
      </c>
      <c r="T55" s="65" t="s">
        <v>167</v>
      </c>
      <c r="U55" s="85" t="s">
        <v>115</v>
      </c>
      <c r="V55" s="65" t="s">
        <v>367</v>
      </c>
      <c r="W55" s="104" t="s">
        <v>84</v>
      </c>
      <c r="X55" s="18"/>
      <c r="Y55" s="13"/>
      <c r="Z55" s="12"/>
      <c r="AA55" s="60"/>
      <c r="AB55" s="77"/>
      <c r="AC55" s="17"/>
      <c r="AD55" s="15"/>
      <c r="AE55" s="102"/>
      <c r="AF55" s="13"/>
      <c r="AG55" s="12"/>
      <c r="AH55" s="60"/>
      <c r="AI55" s="77"/>
      <c r="AJ55" s="17"/>
      <c r="AK55" s="22"/>
      <c r="AL55" s="18"/>
      <c r="AM55" s="34"/>
      <c r="AN55" s="80"/>
      <c r="AO55" s="60"/>
      <c r="AP55" s="77"/>
      <c r="AQ55" s="35"/>
      <c r="AR55" s="15"/>
      <c r="AS55" s="18"/>
      <c r="AT55" s="13"/>
      <c r="AU55" s="12"/>
      <c r="AV55" s="60"/>
      <c r="AW55" s="77"/>
      <c r="AX55" s="17"/>
      <c r="AY55" s="15"/>
      <c r="AZ55" s="109"/>
      <c r="BA55" s="17"/>
      <c r="BB55" s="21"/>
      <c r="BC55" s="60"/>
      <c r="BD55" s="77"/>
      <c r="BE55" s="17"/>
      <c r="BF55" s="22"/>
      <c r="BG55" s="26"/>
      <c r="BH55" s="27"/>
      <c r="BI55" s="12"/>
      <c r="BJ55" s="15"/>
    </row>
    <row r="56" spans="1:62" s="25" customFormat="1" ht="100.5" hidden="1" customHeight="1" x14ac:dyDescent="0.2">
      <c r="A56" s="85">
        <v>2018</v>
      </c>
      <c r="B56" s="84">
        <v>43131</v>
      </c>
      <c r="C56" s="85" t="s">
        <v>79</v>
      </c>
      <c r="D56" s="85" t="s">
        <v>382</v>
      </c>
      <c r="E56" s="84">
        <v>43101</v>
      </c>
      <c r="F56" s="21" t="s">
        <v>220</v>
      </c>
      <c r="G56" s="85" t="s">
        <v>398</v>
      </c>
      <c r="H56" s="101" t="s">
        <v>94</v>
      </c>
      <c r="I56" s="10" t="s">
        <v>68</v>
      </c>
      <c r="J56" s="13" t="s">
        <v>392</v>
      </c>
      <c r="K56" s="12">
        <v>1</v>
      </c>
      <c r="L56" s="12" t="s">
        <v>82</v>
      </c>
      <c r="M56" s="12" t="s">
        <v>68</v>
      </c>
      <c r="N56" s="12">
        <v>1</v>
      </c>
      <c r="O56" s="12" t="s">
        <v>68</v>
      </c>
      <c r="P56" s="98" t="s">
        <v>413</v>
      </c>
      <c r="Q56" s="57">
        <v>1</v>
      </c>
      <c r="R56" s="11">
        <v>43221</v>
      </c>
      <c r="S56" s="11">
        <v>43342</v>
      </c>
      <c r="T56" s="65" t="s">
        <v>167</v>
      </c>
      <c r="U56" s="85" t="s">
        <v>115</v>
      </c>
      <c r="V56" s="65" t="s">
        <v>367</v>
      </c>
      <c r="W56" s="104" t="s">
        <v>84</v>
      </c>
      <c r="X56" s="18"/>
      <c r="Y56" s="13"/>
      <c r="Z56" s="12"/>
      <c r="AA56" s="60"/>
      <c r="AB56" s="77"/>
      <c r="AC56" s="17"/>
      <c r="AD56" s="15"/>
      <c r="AE56" s="102"/>
      <c r="AF56" s="13"/>
      <c r="AG56" s="12"/>
      <c r="AH56" s="60"/>
      <c r="AI56" s="77"/>
      <c r="AJ56" s="17"/>
      <c r="AK56" s="22"/>
      <c r="AL56" s="18"/>
      <c r="AM56" s="34"/>
      <c r="AN56" s="80"/>
      <c r="AO56" s="60"/>
      <c r="AP56" s="77"/>
      <c r="AQ56" s="35"/>
      <c r="AR56" s="15"/>
      <c r="AS56" s="18"/>
      <c r="AT56" s="13"/>
      <c r="AU56" s="12"/>
      <c r="AV56" s="60"/>
      <c r="AW56" s="77"/>
      <c r="AX56" s="17"/>
      <c r="AY56" s="15"/>
      <c r="AZ56" s="109"/>
      <c r="BA56" s="17"/>
      <c r="BB56" s="21"/>
      <c r="BC56" s="60"/>
      <c r="BD56" s="77"/>
      <c r="BE56" s="17"/>
      <c r="BF56" s="22"/>
      <c r="BG56" s="26"/>
      <c r="BH56" s="27"/>
      <c r="BI56" s="12"/>
      <c r="BJ56" s="15"/>
    </row>
    <row r="57" spans="1:62" s="25" customFormat="1" ht="100.5" hidden="1" customHeight="1" x14ac:dyDescent="0.2">
      <c r="A57" s="85">
        <v>2018</v>
      </c>
      <c r="B57" s="84">
        <v>43131</v>
      </c>
      <c r="C57" s="85" t="s">
        <v>79</v>
      </c>
      <c r="D57" s="85" t="s">
        <v>382</v>
      </c>
      <c r="E57" s="84">
        <v>43101</v>
      </c>
      <c r="F57" s="21" t="s">
        <v>228</v>
      </c>
      <c r="G57" s="85" t="s">
        <v>398</v>
      </c>
      <c r="H57" s="101" t="s">
        <v>94</v>
      </c>
      <c r="I57" s="10" t="s">
        <v>68</v>
      </c>
      <c r="J57" s="13" t="s">
        <v>400</v>
      </c>
      <c r="K57" s="12">
        <v>1</v>
      </c>
      <c r="L57" s="12" t="s">
        <v>82</v>
      </c>
      <c r="M57" s="12" t="s">
        <v>68</v>
      </c>
      <c r="N57" s="12">
        <v>1</v>
      </c>
      <c r="O57" s="12" t="s">
        <v>68</v>
      </c>
      <c r="P57" s="98" t="s">
        <v>401</v>
      </c>
      <c r="Q57" s="57">
        <v>1</v>
      </c>
      <c r="R57" s="11">
        <v>43221</v>
      </c>
      <c r="S57" s="11">
        <v>43342</v>
      </c>
      <c r="T57" s="65" t="s">
        <v>167</v>
      </c>
      <c r="U57" s="85" t="s">
        <v>115</v>
      </c>
      <c r="V57" s="65" t="s">
        <v>367</v>
      </c>
      <c r="W57" s="104" t="s">
        <v>84</v>
      </c>
      <c r="X57" s="18"/>
      <c r="Y57" s="13"/>
      <c r="Z57" s="12"/>
      <c r="AA57" s="60"/>
      <c r="AB57" s="77"/>
      <c r="AC57" s="17"/>
      <c r="AD57" s="15"/>
      <c r="AE57" s="102"/>
      <c r="AF57" s="13"/>
      <c r="AG57" s="12"/>
      <c r="AH57" s="60"/>
      <c r="AI57" s="77"/>
      <c r="AJ57" s="17"/>
      <c r="AK57" s="22"/>
      <c r="AL57" s="18"/>
      <c r="AM57" s="34"/>
      <c r="AN57" s="80"/>
      <c r="AO57" s="60"/>
      <c r="AP57" s="77"/>
      <c r="AQ57" s="35"/>
      <c r="AR57" s="15"/>
      <c r="AS57" s="18"/>
      <c r="AT57" s="13"/>
      <c r="AU57" s="12"/>
      <c r="AV57" s="60"/>
      <c r="AW57" s="77"/>
      <c r="AX57" s="17"/>
      <c r="AY57" s="15"/>
      <c r="AZ57" s="109"/>
      <c r="BA57" s="17"/>
      <c r="BB57" s="21"/>
      <c r="BC57" s="60"/>
      <c r="BD57" s="77"/>
      <c r="BE57" s="17"/>
      <c r="BF57" s="22"/>
      <c r="BG57" s="26"/>
      <c r="BH57" s="27"/>
      <c r="BI57" s="12"/>
      <c r="BJ57" s="15"/>
    </row>
    <row r="58" spans="1:62" s="25" customFormat="1" ht="100.5" hidden="1" customHeight="1" x14ac:dyDescent="0.2">
      <c r="A58" s="85">
        <v>2018</v>
      </c>
      <c r="B58" s="84">
        <v>43131</v>
      </c>
      <c r="C58" s="85" t="s">
        <v>79</v>
      </c>
      <c r="D58" s="85" t="s">
        <v>382</v>
      </c>
      <c r="E58" s="84">
        <v>43101</v>
      </c>
      <c r="F58" s="21" t="s">
        <v>232</v>
      </c>
      <c r="G58" s="85" t="s">
        <v>398</v>
      </c>
      <c r="H58" s="101" t="s">
        <v>94</v>
      </c>
      <c r="I58" s="10" t="s">
        <v>68</v>
      </c>
      <c r="J58" s="13" t="s">
        <v>402</v>
      </c>
      <c r="K58" s="12">
        <v>1</v>
      </c>
      <c r="L58" s="12" t="s">
        <v>82</v>
      </c>
      <c r="M58" s="12" t="s">
        <v>68</v>
      </c>
      <c r="N58" s="12">
        <v>1</v>
      </c>
      <c r="O58" s="12" t="s">
        <v>68</v>
      </c>
      <c r="P58" s="98" t="s">
        <v>403</v>
      </c>
      <c r="Q58" s="57">
        <v>1</v>
      </c>
      <c r="R58" s="11">
        <v>43221</v>
      </c>
      <c r="S58" s="11">
        <v>43342</v>
      </c>
      <c r="T58" s="65" t="s">
        <v>167</v>
      </c>
      <c r="U58" s="85" t="s">
        <v>115</v>
      </c>
      <c r="V58" s="65" t="s">
        <v>367</v>
      </c>
      <c r="W58" s="104" t="s">
        <v>84</v>
      </c>
      <c r="X58" s="18"/>
      <c r="Y58" s="13"/>
      <c r="Z58" s="12"/>
      <c r="AA58" s="60"/>
      <c r="AB58" s="77"/>
      <c r="AC58" s="17"/>
      <c r="AD58" s="15"/>
      <c r="AE58" s="102"/>
      <c r="AF58" s="13"/>
      <c r="AG58" s="12"/>
      <c r="AH58" s="60"/>
      <c r="AI58" s="77"/>
      <c r="AJ58" s="17"/>
      <c r="AK58" s="22"/>
      <c r="AL58" s="18"/>
      <c r="AM58" s="34"/>
      <c r="AN58" s="80"/>
      <c r="AO58" s="60"/>
      <c r="AP58" s="77"/>
      <c r="AQ58" s="35"/>
      <c r="AR58" s="15"/>
      <c r="AS58" s="18"/>
      <c r="AT58" s="13"/>
      <c r="AU58" s="12"/>
      <c r="AV58" s="60"/>
      <c r="AW58" s="77"/>
      <c r="AX58" s="17"/>
      <c r="AY58" s="15"/>
      <c r="AZ58" s="109"/>
      <c r="BA58" s="17"/>
      <c r="BB58" s="21"/>
      <c r="BC58" s="60"/>
      <c r="BD58" s="77"/>
      <c r="BE58" s="17"/>
      <c r="BF58" s="22"/>
      <c r="BG58" s="26"/>
      <c r="BH58" s="27"/>
      <c r="BI58" s="12"/>
      <c r="BJ58" s="15"/>
    </row>
    <row r="59" spans="1:62" s="25" customFormat="1" ht="100.5" hidden="1" customHeight="1" x14ac:dyDescent="0.2">
      <c r="A59" s="85">
        <v>2018</v>
      </c>
      <c r="B59" s="84">
        <v>43131</v>
      </c>
      <c r="C59" s="85" t="s">
        <v>79</v>
      </c>
      <c r="D59" s="85" t="s">
        <v>382</v>
      </c>
      <c r="E59" s="84">
        <v>43101</v>
      </c>
      <c r="F59" s="21" t="s">
        <v>399</v>
      </c>
      <c r="G59" s="85" t="s">
        <v>398</v>
      </c>
      <c r="H59" s="101" t="s">
        <v>94</v>
      </c>
      <c r="I59" s="10" t="s">
        <v>68</v>
      </c>
      <c r="J59" s="13" t="s">
        <v>404</v>
      </c>
      <c r="K59" s="12">
        <v>1</v>
      </c>
      <c r="L59" s="12" t="s">
        <v>82</v>
      </c>
      <c r="M59" s="12" t="s">
        <v>68</v>
      </c>
      <c r="N59" s="12">
        <v>1</v>
      </c>
      <c r="O59" s="12" t="s">
        <v>68</v>
      </c>
      <c r="P59" s="98" t="s">
        <v>405</v>
      </c>
      <c r="Q59" s="57">
        <v>1</v>
      </c>
      <c r="R59" s="11">
        <v>43221</v>
      </c>
      <c r="S59" s="11">
        <v>43342</v>
      </c>
      <c r="T59" s="65" t="s">
        <v>167</v>
      </c>
      <c r="U59" s="85" t="s">
        <v>115</v>
      </c>
      <c r="V59" s="65" t="s">
        <v>367</v>
      </c>
      <c r="W59" s="104" t="s">
        <v>84</v>
      </c>
      <c r="X59" s="18"/>
      <c r="Y59" s="13"/>
      <c r="Z59" s="12"/>
      <c r="AA59" s="60"/>
      <c r="AB59" s="77"/>
      <c r="AC59" s="17"/>
      <c r="AD59" s="15"/>
      <c r="AE59" s="102"/>
      <c r="AF59" s="13"/>
      <c r="AG59" s="12"/>
      <c r="AH59" s="60"/>
      <c r="AI59" s="77"/>
      <c r="AJ59" s="17"/>
      <c r="AK59" s="22"/>
      <c r="AL59" s="18"/>
      <c r="AM59" s="34"/>
      <c r="AN59" s="80"/>
      <c r="AO59" s="60"/>
      <c r="AP59" s="77"/>
      <c r="AQ59" s="35"/>
      <c r="AR59" s="15"/>
      <c r="AS59" s="18"/>
      <c r="AT59" s="13"/>
      <c r="AU59" s="12"/>
      <c r="AV59" s="60"/>
      <c r="AW59" s="77"/>
      <c r="AX59" s="17"/>
      <c r="AY59" s="15"/>
      <c r="AZ59" s="109"/>
      <c r="BA59" s="17"/>
      <c r="BB59" s="21"/>
      <c r="BC59" s="60"/>
      <c r="BD59" s="77"/>
      <c r="BE59" s="17"/>
      <c r="BF59" s="22"/>
      <c r="BG59" s="26"/>
      <c r="BH59" s="27"/>
      <c r="BI59" s="12"/>
      <c r="BJ59" s="15"/>
    </row>
    <row r="60" spans="1:62" s="25" customFormat="1" ht="100.5" hidden="1" customHeight="1" x14ac:dyDescent="0.2">
      <c r="A60" s="85">
        <v>2018</v>
      </c>
      <c r="B60" s="84">
        <v>43131</v>
      </c>
      <c r="C60" s="85" t="s">
        <v>79</v>
      </c>
      <c r="D60" s="85" t="s">
        <v>382</v>
      </c>
      <c r="E60" s="84">
        <v>43101</v>
      </c>
      <c r="F60" s="21" t="s">
        <v>236</v>
      </c>
      <c r="G60" s="85" t="s">
        <v>406</v>
      </c>
      <c r="H60" s="101" t="s">
        <v>94</v>
      </c>
      <c r="I60" s="10" t="s">
        <v>68</v>
      </c>
      <c r="J60" s="13" t="s">
        <v>407</v>
      </c>
      <c r="K60" s="12">
        <v>1</v>
      </c>
      <c r="L60" s="12" t="s">
        <v>82</v>
      </c>
      <c r="M60" s="12" t="s">
        <v>68</v>
      </c>
      <c r="N60" s="12">
        <v>1</v>
      </c>
      <c r="O60" s="12" t="s">
        <v>68</v>
      </c>
      <c r="P60" s="98" t="s">
        <v>405</v>
      </c>
      <c r="Q60" s="57">
        <v>1</v>
      </c>
      <c r="R60" s="11">
        <v>43252</v>
      </c>
      <c r="S60" s="11">
        <v>43449</v>
      </c>
      <c r="T60" s="65" t="s">
        <v>167</v>
      </c>
      <c r="U60" s="85" t="s">
        <v>115</v>
      </c>
      <c r="V60" s="65" t="s">
        <v>367</v>
      </c>
      <c r="W60" s="104" t="s">
        <v>84</v>
      </c>
      <c r="X60" s="18"/>
      <c r="Y60" s="13"/>
      <c r="Z60" s="12"/>
      <c r="AA60" s="60"/>
      <c r="AB60" s="77"/>
      <c r="AC60" s="17"/>
      <c r="AD60" s="15"/>
      <c r="AE60" s="102"/>
      <c r="AF60" s="13"/>
      <c r="AG60" s="12"/>
      <c r="AH60" s="60"/>
      <c r="AI60" s="77"/>
      <c r="AJ60" s="17"/>
      <c r="AK60" s="22"/>
      <c r="AL60" s="18"/>
      <c r="AM60" s="34"/>
      <c r="AN60" s="80"/>
      <c r="AO60" s="60"/>
      <c r="AP60" s="77"/>
      <c r="AQ60" s="35"/>
      <c r="AR60" s="15"/>
      <c r="AS60" s="18"/>
      <c r="AT60" s="13"/>
      <c r="AU60" s="12"/>
      <c r="AV60" s="60"/>
      <c r="AW60" s="77"/>
      <c r="AX60" s="17"/>
      <c r="AY60" s="15"/>
      <c r="AZ60" s="109"/>
      <c r="BA60" s="17"/>
      <c r="BB60" s="21"/>
      <c r="BC60" s="60"/>
      <c r="BD60" s="77"/>
      <c r="BE60" s="17"/>
      <c r="BF60" s="22"/>
      <c r="BG60" s="26"/>
      <c r="BH60" s="27"/>
      <c r="BI60" s="12"/>
      <c r="BJ60" s="15"/>
    </row>
    <row r="61" spans="1:62" s="25" customFormat="1" ht="100.5" hidden="1" customHeight="1" x14ac:dyDescent="0.2">
      <c r="A61" s="85">
        <v>2018</v>
      </c>
      <c r="B61" s="84">
        <v>43131</v>
      </c>
      <c r="C61" s="85" t="s">
        <v>79</v>
      </c>
      <c r="D61" s="85" t="s">
        <v>382</v>
      </c>
      <c r="E61" s="84">
        <v>43101</v>
      </c>
      <c r="F61" s="21" t="s">
        <v>305</v>
      </c>
      <c r="G61" s="85" t="s">
        <v>406</v>
      </c>
      <c r="H61" s="101" t="s">
        <v>94</v>
      </c>
      <c r="I61" s="10" t="s">
        <v>68</v>
      </c>
      <c r="J61" s="13" t="s">
        <v>408</v>
      </c>
      <c r="K61" s="12">
        <v>1</v>
      </c>
      <c r="L61" s="12" t="s">
        <v>82</v>
      </c>
      <c r="M61" s="12" t="s">
        <v>68</v>
      </c>
      <c r="N61" s="12">
        <v>1</v>
      </c>
      <c r="O61" s="12" t="s">
        <v>68</v>
      </c>
      <c r="P61" s="98" t="s">
        <v>409</v>
      </c>
      <c r="Q61" s="57">
        <v>1</v>
      </c>
      <c r="R61" s="11">
        <v>43252</v>
      </c>
      <c r="S61" s="11">
        <v>43449</v>
      </c>
      <c r="T61" s="65" t="s">
        <v>167</v>
      </c>
      <c r="U61" s="85" t="s">
        <v>115</v>
      </c>
      <c r="V61" s="65" t="s">
        <v>367</v>
      </c>
      <c r="W61" s="104" t="s">
        <v>84</v>
      </c>
      <c r="X61" s="18"/>
      <c r="Y61" s="13"/>
      <c r="Z61" s="12"/>
      <c r="AA61" s="60"/>
      <c r="AB61" s="77"/>
      <c r="AC61" s="17"/>
      <c r="AD61" s="15"/>
      <c r="AE61" s="102"/>
      <c r="AF61" s="13"/>
      <c r="AG61" s="12"/>
      <c r="AH61" s="60"/>
      <c r="AI61" s="77"/>
      <c r="AJ61" s="17"/>
      <c r="AK61" s="22"/>
      <c r="AL61" s="18"/>
      <c r="AM61" s="34"/>
      <c r="AN61" s="80"/>
      <c r="AO61" s="60"/>
      <c r="AP61" s="77"/>
      <c r="AQ61" s="35"/>
      <c r="AR61" s="15"/>
      <c r="AS61" s="18"/>
      <c r="AT61" s="13"/>
      <c r="AU61" s="12"/>
      <c r="AV61" s="60"/>
      <c r="AW61" s="77"/>
      <c r="AX61" s="17"/>
      <c r="AY61" s="15"/>
      <c r="AZ61" s="109"/>
      <c r="BA61" s="17"/>
      <c r="BB61" s="21"/>
      <c r="BC61" s="60"/>
      <c r="BD61" s="77"/>
      <c r="BE61" s="17"/>
      <c r="BF61" s="22"/>
      <c r="BG61" s="26"/>
      <c r="BH61" s="27"/>
      <c r="BI61" s="12"/>
      <c r="BJ61" s="15"/>
    </row>
    <row r="62" spans="1:62" s="25" customFormat="1" ht="0.75" hidden="1" customHeight="1" thickBot="1" x14ac:dyDescent="0.2">
      <c r="A62" s="85">
        <v>2018</v>
      </c>
      <c r="B62" s="84">
        <v>43131</v>
      </c>
      <c r="C62" s="85" t="s">
        <v>79</v>
      </c>
      <c r="D62" s="85" t="s">
        <v>382</v>
      </c>
      <c r="E62" s="84">
        <v>43101</v>
      </c>
      <c r="F62" s="85" t="s">
        <v>237</v>
      </c>
      <c r="G62" s="85" t="s">
        <v>411</v>
      </c>
      <c r="H62" s="101" t="s">
        <v>94</v>
      </c>
      <c r="I62" s="86" t="s">
        <v>68</v>
      </c>
      <c r="J62" s="66" t="s">
        <v>410</v>
      </c>
      <c r="K62" s="65">
        <v>1</v>
      </c>
      <c r="L62" s="65" t="s">
        <v>82</v>
      </c>
      <c r="M62" s="65" t="s">
        <v>68</v>
      </c>
      <c r="N62" s="65">
        <v>1</v>
      </c>
      <c r="O62" s="65" t="s">
        <v>68</v>
      </c>
      <c r="P62" s="99" t="s">
        <v>412</v>
      </c>
      <c r="Q62" s="87">
        <v>1</v>
      </c>
      <c r="R62" s="88">
        <v>43435</v>
      </c>
      <c r="S62" s="88">
        <v>43449</v>
      </c>
      <c r="T62" s="65" t="s">
        <v>167</v>
      </c>
      <c r="U62" s="85" t="s">
        <v>115</v>
      </c>
      <c r="V62" s="65" t="s">
        <v>367</v>
      </c>
      <c r="W62" s="104" t="s">
        <v>84</v>
      </c>
      <c r="X62" s="89"/>
      <c r="Y62" s="66"/>
      <c r="Z62" s="65"/>
      <c r="AA62" s="90"/>
      <c r="AB62" s="91"/>
      <c r="AC62" s="92"/>
      <c r="AD62" s="94"/>
      <c r="AE62" s="103"/>
      <c r="AF62" s="66"/>
      <c r="AG62" s="65"/>
      <c r="AH62" s="90"/>
      <c r="AI62" s="91"/>
      <c r="AJ62" s="92"/>
      <c r="AK62" s="93"/>
      <c r="AL62" s="89"/>
      <c r="AM62" s="95"/>
      <c r="AN62" s="96"/>
      <c r="AO62" s="90"/>
      <c r="AP62" s="91"/>
      <c r="AQ62" s="97"/>
      <c r="AR62" s="94"/>
      <c r="AS62" s="89"/>
      <c r="AT62" s="66"/>
      <c r="AU62" s="65"/>
      <c r="AV62" s="90"/>
      <c r="AW62" s="91"/>
      <c r="AX62" s="92"/>
      <c r="AY62" s="94"/>
      <c r="AZ62" s="110"/>
      <c r="BA62" s="92"/>
      <c r="BB62" s="85"/>
      <c r="BC62" s="90"/>
      <c r="BD62" s="91"/>
      <c r="BE62" s="92"/>
      <c r="BF62" s="93"/>
      <c r="BG62" s="62"/>
      <c r="BH62" s="64"/>
      <c r="BI62" s="65"/>
      <c r="BJ62" s="94"/>
    </row>
    <row r="63" spans="1:62" ht="1.5" hidden="1" customHeight="1" thickBot="1" x14ac:dyDescent="0.3">
      <c r="A63" s="234"/>
      <c r="B63" s="235"/>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6"/>
      <c r="AC63" s="235"/>
      <c r="AD63" s="235"/>
      <c r="AE63" s="235"/>
      <c r="AF63" s="235"/>
      <c r="AG63" s="235"/>
      <c r="AH63" s="237"/>
      <c r="AI63" s="235"/>
      <c r="AJ63" s="235"/>
      <c r="AK63" s="235"/>
      <c r="AL63" s="235"/>
      <c r="AM63" s="235"/>
      <c r="AN63" s="238"/>
      <c r="AO63" s="237"/>
      <c r="AP63" s="236"/>
      <c r="AQ63" s="235"/>
      <c r="AR63" s="235"/>
      <c r="AS63" s="235"/>
      <c r="AT63" s="235"/>
      <c r="AU63" s="235"/>
      <c r="AV63" s="237"/>
      <c r="AW63" s="236"/>
      <c r="AX63" s="235"/>
      <c r="AY63" s="235"/>
      <c r="AZ63" s="235"/>
      <c r="BA63" s="235"/>
      <c r="BB63" s="235"/>
      <c r="BC63" s="235"/>
      <c r="BD63" s="235"/>
      <c r="BE63" s="235"/>
      <c r="BF63" s="235"/>
      <c r="BG63" s="235"/>
      <c r="BH63" s="235"/>
      <c r="BI63" s="235"/>
      <c r="BJ63" s="239"/>
    </row>
    <row r="64" spans="1:62" ht="9.75" customHeight="1" thickBot="1" x14ac:dyDescent="0.3">
      <c r="A64" s="144"/>
      <c r="B64" s="145"/>
      <c r="C64" s="145"/>
      <c r="D64" s="145"/>
      <c r="E64" s="145"/>
      <c r="F64" s="145"/>
      <c r="G64" s="145"/>
      <c r="H64" s="145"/>
      <c r="I64" s="145"/>
      <c r="J64" s="145"/>
      <c r="K64" s="145"/>
      <c r="L64" s="145"/>
      <c r="M64" s="145"/>
      <c r="N64" s="145"/>
      <c r="O64" s="145"/>
      <c r="P64" s="145"/>
      <c r="Q64" s="145"/>
      <c r="R64" s="145"/>
      <c r="S64" s="145"/>
      <c r="T64" s="145"/>
      <c r="U64" s="145"/>
      <c r="V64" s="145"/>
      <c r="W64" s="145"/>
      <c r="X64" s="145"/>
      <c r="Y64" s="146"/>
      <c r="Z64" s="145"/>
      <c r="AA64" s="145"/>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5"/>
      <c r="BB64" s="145"/>
      <c r="BC64" s="145"/>
      <c r="BD64" s="145"/>
      <c r="BE64" s="145"/>
      <c r="BF64" s="145"/>
      <c r="BG64" s="145"/>
      <c r="BH64" s="145"/>
      <c r="BI64" s="145"/>
      <c r="BJ64" s="147"/>
    </row>
    <row r="76" spans="27:27" x14ac:dyDescent="0.25">
      <c r="AA76" s="58"/>
    </row>
    <row r="77" spans="27:27" x14ac:dyDescent="0.25">
      <c r="AA77" s="58"/>
    </row>
    <row r="78" spans="27:27" x14ac:dyDescent="0.25">
      <c r="AA78" s="58"/>
    </row>
  </sheetData>
  <sheetProtection algorithmName="SHA-512" hashValue="OAuBpuZaZc2MgNl28LlcfZBJTQm2Z7bqkqM2pfBWQpXggqo/Gpy7zsEsCVt0uQo5pITyz2dkKT8M7d+yq+YwrQ==" saltValue="HZe7wPQuPBnppj8zGT29dw==" spinCount="100000" sheet="1" formatCells="0" formatColumns="0" formatRows="0" insertColumns="0" insertRows="0" insertHyperlinks="0" deleteColumns="0" deleteRows="0" sort="0" autoFilter="0" pivotTables="0"/>
  <autoFilter ref="A8:BJ62">
    <filterColumn colId="17">
      <filters>
        <dateGroupItem year="2018" month="1" dateTimeGrouping="month"/>
        <dateGroupItem year="2018" month="2" dateTimeGrouping="month"/>
        <dateGroupItem year="2018" month="4" dateTimeGrouping="month"/>
      </filters>
    </filterColumn>
  </autoFilter>
  <mergeCells count="74">
    <mergeCell ref="A1:B4"/>
    <mergeCell ref="AC1:AD4"/>
    <mergeCell ref="C1:AB4"/>
    <mergeCell ref="A63:BJ63"/>
    <mergeCell ref="T6:T7"/>
    <mergeCell ref="AL5:AR5"/>
    <mergeCell ref="Q6:Q7"/>
    <mergeCell ref="AS5:AY5"/>
    <mergeCell ref="AZ5:BF5"/>
    <mergeCell ref="BG5:BJ5"/>
    <mergeCell ref="X5:AD5"/>
    <mergeCell ref="Z6:Z7"/>
    <mergeCell ref="AA6:AA7"/>
    <mergeCell ref="AB6:AB7"/>
    <mergeCell ref="AC6:AC7"/>
    <mergeCell ref="X6:X7"/>
    <mergeCell ref="AE5:AK5"/>
    <mergeCell ref="AD6:AD7"/>
    <mergeCell ref="A5:H5"/>
    <mergeCell ref="I5:W5"/>
    <mergeCell ref="H6:H7"/>
    <mergeCell ref="I6:I7"/>
    <mergeCell ref="J6:K6"/>
    <mergeCell ref="L6:L7"/>
    <mergeCell ref="O6:O7"/>
    <mergeCell ref="R6:R7"/>
    <mergeCell ref="S6:S7"/>
    <mergeCell ref="U6:U7"/>
    <mergeCell ref="V6:V7"/>
    <mergeCell ref="M6:M7"/>
    <mergeCell ref="P6:P7"/>
    <mergeCell ref="A6:A7"/>
    <mergeCell ref="B6:B7"/>
    <mergeCell ref="C6:C7"/>
    <mergeCell ref="AQ6:AQ7"/>
    <mergeCell ref="AH6:AH7"/>
    <mergeCell ref="F6:F7"/>
    <mergeCell ref="G6:G7"/>
    <mergeCell ref="N6:N7"/>
    <mergeCell ref="Y6:Y7"/>
    <mergeCell ref="D6:D7"/>
    <mergeCell ref="E6:E7"/>
    <mergeCell ref="AZ6:AZ7"/>
    <mergeCell ref="BA6:BA7"/>
    <mergeCell ref="BB6:BB7"/>
    <mergeCell ref="W6:W7"/>
    <mergeCell ref="AE6:AE7"/>
    <mergeCell ref="AF6:AF7"/>
    <mergeCell ref="AG6:AG7"/>
    <mergeCell ref="AR6:AR7"/>
    <mergeCell ref="AI6:AI7"/>
    <mergeCell ref="AJ6:AJ7"/>
    <mergeCell ref="AK6:AK7"/>
    <mergeCell ref="AL6:AL7"/>
    <mergeCell ref="AM6:AM7"/>
    <mergeCell ref="AN6:AN7"/>
    <mergeCell ref="AO6:AO7"/>
    <mergeCell ref="AP6:AP7"/>
    <mergeCell ref="A64:BJ64"/>
    <mergeCell ref="BI6:BI7"/>
    <mergeCell ref="BJ6:BJ7"/>
    <mergeCell ref="BD6:BD7"/>
    <mergeCell ref="BE6:BE7"/>
    <mergeCell ref="BF6:BF7"/>
    <mergeCell ref="BG6:BG7"/>
    <mergeCell ref="BH6:BH7"/>
    <mergeCell ref="BC6:BC7"/>
    <mergeCell ref="AS6:AS7"/>
    <mergeCell ref="AT6:AT7"/>
    <mergeCell ref="AU6:AU7"/>
    <mergeCell ref="AV6:AV7"/>
    <mergeCell ref="AW6:AW7"/>
    <mergeCell ref="AX6:AX7"/>
    <mergeCell ref="AY6:AY7"/>
  </mergeCells>
  <conditionalFormatting sqref="AS20:AS21 AS22:AT22 AS24:AT25 AS28:AT28 AS34:AT35 AF23 AM19:AM21 AS30:AT32 AQ47 AM46:AM47 AM30:AM33 AM25:AM26 AQ25:AQ33 AJ34:AJ35 AJ22:AJ23 AJ32 AF17:AF19 AJ17:AJ19 AS11:AT19 AF11 AQ9:AQ23 AJ9:AJ11 BA9:BA35 BE9:BE35 AX9:AX35 AC9:AC12 BE46:BE62 BA46:BA62 AS46:AT62 AX47:AX62 AC46 AQ49:AQ62 AF49:AF62 AJ49:AJ62 AC15:AC22 AC25 AC27 AC33:AC35 AC48:AC62">
    <cfRule type="containsText" dxfId="125" priority="436" stopIfTrue="1" operator="containsText" text="Fecha debe ser posterior a la">
      <formula>NOT(ISERROR(SEARCH("Fecha debe ser posterior a la",AC9)))</formula>
    </cfRule>
  </conditionalFormatting>
  <conditionalFormatting sqref="BD15:BD16 BD22 AB38:AB62 AB9:AB36">
    <cfRule type="containsText" dxfId="124" priority="440" stopIfTrue="1" operator="containsText" text="FALTA FECHA SEGUIMIENTO">
      <formula>NOT(ISERROR(SEARCH("FALTA FECHA SEGUIMIENTO",AB9)))</formula>
    </cfRule>
  </conditionalFormatting>
  <conditionalFormatting sqref="BG9:BG36 BG38:BG62">
    <cfRule type="containsText" dxfId="123" priority="431" stopIfTrue="1" operator="containsText" text="Cumplida">
      <formula>NOT(ISERROR(SEARCH("Cumplida",BG9)))</formula>
    </cfRule>
    <cfRule type="containsText" dxfId="122" priority="432" stopIfTrue="1" operator="containsText" text="Pendiente">
      <formula>NOT(ISERROR(SEARCH("Pendiente",BG9)))</formula>
    </cfRule>
  </conditionalFormatting>
  <conditionalFormatting sqref="AF35">
    <cfRule type="containsText" dxfId="121" priority="429" stopIfTrue="1" operator="containsText" text="Fecha debe ser posterior a la">
      <formula>NOT(ISERROR(SEARCH("Fecha debe ser posterior a la",AF35)))</formula>
    </cfRule>
  </conditionalFormatting>
  <conditionalFormatting sqref="AM19">
    <cfRule type="containsText" dxfId="120" priority="427" stopIfTrue="1" operator="containsText" text="Fecha debe ser posterior a la">
      <formula>NOT(ISERROR(SEARCH("Fecha debe ser posterior a la",AM19)))</formula>
    </cfRule>
  </conditionalFormatting>
  <conditionalFormatting sqref="AM20:AM21">
    <cfRule type="containsText" dxfId="119" priority="426" stopIfTrue="1" operator="containsText" text="Fecha debe ser posterior a la">
      <formula>NOT(ISERROR(SEARCH("Fecha debe ser posterior a la",AM20)))</formula>
    </cfRule>
  </conditionalFormatting>
  <conditionalFormatting sqref="AL9">
    <cfRule type="containsText" dxfId="118" priority="425" stopIfTrue="1" operator="containsText" text="Fecha debe ser posterior a la">
      <formula>NOT(ISERROR(SEARCH("Fecha debe ser posterior a la",AL9)))</formula>
    </cfRule>
  </conditionalFormatting>
  <conditionalFormatting sqref="AM9">
    <cfRule type="containsText" dxfId="117" priority="424" stopIfTrue="1" operator="containsText" text="Fecha debe ser posterior a la">
      <formula>NOT(ISERROR(SEARCH("Fecha debe ser posterior a la",AM9)))</formula>
    </cfRule>
  </conditionalFormatting>
  <conditionalFormatting sqref="AM23">
    <cfRule type="containsText" dxfId="116" priority="410" stopIfTrue="1" operator="containsText" text="Fecha debe ser posterior a la">
      <formula>NOT(ISERROR(SEARCH("Fecha debe ser posterior a la",AM23)))</formula>
    </cfRule>
  </conditionalFormatting>
  <conditionalFormatting sqref="AM10">
    <cfRule type="containsText" dxfId="115" priority="409" stopIfTrue="1" operator="containsText" text="Fecha debe ser posterior a la">
      <formula>NOT(ISERROR(SEARCH("Fecha debe ser posterior a la",AM10)))</formula>
    </cfRule>
  </conditionalFormatting>
  <conditionalFormatting sqref="AM20:AM21">
    <cfRule type="containsText" dxfId="114" priority="404" stopIfTrue="1" operator="containsText" text="Fecha debe ser posterior a la">
      <formula>NOT(ISERROR(SEARCH("Fecha debe ser posterior a la",AM20)))</formula>
    </cfRule>
  </conditionalFormatting>
  <conditionalFormatting sqref="AM18">
    <cfRule type="containsText" dxfId="113" priority="403" stopIfTrue="1" operator="containsText" text="Fecha debe ser posterior a la">
      <formula>NOT(ISERROR(SEARCH("Fecha debe ser posterior a la",AM18)))</formula>
    </cfRule>
  </conditionalFormatting>
  <conditionalFormatting sqref="AM18">
    <cfRule type="containsText" dxfId="112" priority="402" stopIfTrue="1" operator="containsText" text="Fecha debe ser posterior a la">
      <formula>NOT(ISERROR(SEARCH("Fecha debe ser posterior a la",AM18)))</formula>
    </cfRule>
  </conditionalFormatting>
  <conditionalFormatting sqref="AM17">
    <cfRule type="containsText" dxfId="111" priority="401" stopIfTrue="1" operator="containsText" text="Fecha debe ser posterior a la">
      <formula>NOT(ISERROR(SEARCH("Fecha debe ser posterior a la",AM17)))</formula>
    </cfRule>
  </conditionalFormatting>
  <conditionalFormatting sqref="AM17">
    <cfRule type="containsText" dxfId="110" priority="400" stopIfTrue="1" operator="containsText" text="Fecha debe ser posterior a la">
      <formula>NOT(ISERROR(SEARCH("Fecha debe ser posterior a la",AM17)))</formula>
    </cfRule>
  </conditionalFormatting>
  <conditionalFormatting sqref="AM12:AM16">
    <cfRule type="containsText" dxfId="109" priority="399" stopIfTrue="1" operator="containsText" text="Fecha debe ser posterior a la">
      <formula>NOT(ISERROR(SEARCH("Fecha debe ser posterior a la",AM12)))</formula>
    </cfRule>
  </conditionalFormatting>
  <conditionalFormatting sqref="AM12:AM16">
    <cfRule type="containsText" dxfId="108" priority="398" stopIfTrue="1" operator="containsText" text="Fecha debe ser posterior a la">
      <formula>NOT(ISERROR(SEARCH("Fecha debe ser posterior a la",AM12)))</formula>
    </cfRule>
  </conditionalFormatting>
  <conditionalFormatting sqref="AM11">
    <cfRule type="containsText" dxfId="107" priority="397" stopIfTrue="1" operator="containsText" text="Fecha debe ser posterior a la">
      <formula>NOT(ISERROR(SEARCH("Fecha debe ser posterior a la",AM11)))</formula>
    </cfRule>
  </conditionalFormatting>
  <conditionalFormatting sqref="AM11">
    <cfRule type="containsText" dxfId="106" priority="396" stopIfTrue="1" operator="containsText" text="Fecha debe ser posterior a la">
      <formula>NOT(ISERROR(SEARCH("Fecha debe ser posterior a la",AM11)))</formula>
    </cfRule>
  </conditionalFormatting>
  <conditionalFormatting sqref="AT20:AT21">
    <cfRule type="containsText" dxfId="105" priority="395" stopIfTrue="1" operator="containsText" text="Fecha debe ser posterior a la">
      <formula>NOT(ISERROR(SEARCH("Fecha debe ser posterior a la",AT20)))</formula>
    </cfRule>
  </conditionalFormatting>
  <conditionalFormatting sqref="AS26">
    <cfRule type="containsText" dxfId="104" priority="390" stopIfTrue="1" operator="containsText" text="Fecha debe ser posterior a la">
      <formula>NOT(ISERROR(SEARCH("Fecha debe ser posterior a la",AS26)))</formula>
    </cfRule>
  </conditionalFormatting>
  <conditionalFormatting sqref="AT26">
    <cfRule type="containsText" dxfId="103" priority="389" stopIfTrue="1" operator="containsText" text="Fecha debe ser posterior a la">
      <formula>NOT(ISERROR(SEARCH("Fecha debe ser posterior a la",AT26)))</formula>
    </cfRule>
  </conditionalFormatting>
  <conditionalFormatting sqref="AS29:AT29">
    <cfRule type="containsText" dxfId="102" priority="384" stopIfTrue="1" operator="containsText" text="Fecha debe ser posterior a la">
      <formula>NOT(ISERROR(SEARCH("Fecha debe ser posterior a la",AS29)))</formula>
    </cfRule>
  </conditionalFormatting>
  <conditionalFormatting sqref="AS27">
    <cfRule type="containsText" dxfId="101" priority="379" stopIfTrue="1" operator="containsText" text="Fecha debe ser posterior a la">
      <formula>NOT(ISERROR(SEARCH("Fecha debe ser posterior a la",AS27)))</formula>
    </cfRule>
  </conditionalFormatting>
  <conditionalFormatting sqref="AT27">
    <cfRule type="containsText" dxfId="100" priority="378" stopIfTrue="1" operator="containsText" text="Fecha debe ser posterior a la">
      <formula>NOT(ISERROR(SEARCH("Fecha debe ser posterior a la",AT27)))</formula>
    </cfRule>
  </conditionalFormatting>
  <conditionalFormatting sqref="AS33:AT33">
    <cfRule type="containsText" dxfId="99" priority="373" stopIfTrue="1" operator="containsText" text="Fecha debe ser posterior a la">
      <formula>NOT(ISERROR(SEARCH("Fecha debe ser posterior a la",AS33)))</formula>
    </cfRule>
  </conditionalFormatting>
  <conditionalFormatting sqref="AS9:AT9">
    <cfRule type="containsText" dxfId="98" priority="368" stopIfTrue="1" operator="containsText" text="Fecha debe ser posterior a la">
      <formula>NOT(ISERROR(SEARCH("Fecha debe ser posterior a la",AS9)))</formula>
    </cfRule>
  </conditionalFormatting>
  <conditionalFormatting sqref="AS10:AT10">
    <cfRule type="containsText" dxfId="97" priority="363" stopIfTrue="1" operator="containsText" text="Fecha debe ser posterior a la">
      <formula>NOT(ISERROR(SEARCH("Fecha debe ser posterior a la",AS10)))</formula>
    </cfRule>
  </conditionalFormatting>
  <conditionalFormatting sqref="AS23:AT23">
    <cfRule type="containsText" dxfId="96" priority="358" stopIfTrue="1" operator="containsText" text="Fecha debe ser posterior a la">
      <formula>NOT(ISERROR(SEARCH("Fecha debe ser posterior a la",AS23)))</formula>
    </cfRule>
  </conditionalFormatting>
  <conditionalFormatting sqref="AQ46">
    <cfRule type="containsText" dxfId="95" priority="353" stopIfTrue="1" operator="containsText" text="Fecha debe ser posterior a la">
      <formula>NOT(ISERROR(SEARCH("Fecha debe ser posterior a la",AQ46)))</formula>
    </cfRule>
  </conditionalFormatting>
  <conditionalFormatting sqref="AX46">
    <cfRule type="containsText" dxfId="94" priority="352" stopIfTrue="1" operator="containsText" text="Fecha debe ser posterior a la">
      <formula>NOT(ISERROR(SEARCH("Fecha debe ser posterior a la",AX46)))</formula>
    </cfRule>
  </conditionalFormatting>
  <conditionalFormatting sqref="AC36:AC38 BE36:BE41 BA36:BA41 AM36:AM41 AS36:AT41 AC40:AC41">
    <cfRule type="containsText" dxfId="93" priority="347" stopIfTrue="1" operator="containsText" text="Fecha debe ser posterior a la">
      <formula>NOT(ISERROR(SEARCH("Fecha debe ser posterior a la",AC36)))</formula>
    </cfRule>
  </conditionalFormatting>
  <conditionalFormatting sqref="BD37 AB37">
    <cfRule type="containsText" dxfId="92" priority="351" stopIfTrue="1" operator="containsText" text="FALTA FECHA SEGUIMIENTO">
      <formula>NOT(ISERROR(SEARCH("FALTA FECHA SEGUIMIENTO",AB37)))</formula>
    </cfRule>
  </conditionalFormatting>
  <conditionalFormatting sqref="BG37">
    <cfRule type="containsText" dxfId="91" priority="342" stopIfTrue="1" operator="containsText" text="Cumplida">
      <formula>NOT(ISERROR(SEARCH("Cumplida",BG37)))</formula>
    </cfRule>
    <cfRule type="containsText" dxfId="90" priority="343" stopIfTrue="1" operator="containsText" text="Pendiente">
      <formula>NOT(ISERROR(SEARCH("Pendiente",BG37)))</formula>
    </cfRule>
  </conditionalFormatting>
  <conditionalFormatting sqref="AJ37:AJ41">
    <cfRule type="containsText" dxfId="89" priority="337" stopIfTrue="1" operator="containsText" text="Fecha debe ser posterior a la">
      <formula>NOT(ISERROR(SEARCH("Fecha debe ser posterior a la",AJ37)))</formula>
    </cfRule>
  </conditionalFormatting>
  <conditionalFormatting sqref="AQ36:AQ41">
    <cfRule type="containsText" dxfId="88" priority="336" stopIfTrue="1" operator="containsText" text="Fecha debe ser posterior a la">
      <formula>NOT(ISERROR(SEARCH("Fecha debe ser posterior a la",AQ36)))</formula>
    </cfRule>
  </conditionalFormatting>
  <conditionalFormatting sqref="AX36:AX41">
    <cfRule type="containsText" dxfId="87" priority="335" stopIfTrue="1" operator="containsText" text="Fecha debe ser posterior a la">
      <formula>NOT(ISERROR(SEARCH("Fecha debe ser posterior a la",AX36)))</formula>
    </cfRule>
  </conditionalFormatting>
  <conditionalFormatting sqref="AC42 BE42 BA42 AM42 AS42:AT42">
    <cfRule type="containsText" dxfId="86" priority="326" stopIfTrue="1" operator="containsText" text="Fecha debe ser posterior a la">
      <formula>NOT(ISERROR(SEARCH("Fecha debe ser posterior a la",AC42)))</formula>
    </cfRule>
  </conditionalFormatting>
  <conditionalFormatting sqref="AQ42">
    <cfRule type="containsText" dxfId="85" priority="325" stopIfTrue="1" operator="containsText" text="Fecha debe ser posterior a la">
      <formula>NOT(ISERROR(SEARCH("Fecha debe ser posterior a la",AQ42)))</formula>
    </cfRule>
  </conditionalFormatting>
  <conditionalFormatting sqref="AX42">
    <cfRule type="containsText" dxfId="84" priority="324" stopIfTrue="1" operator="containsText" text="Fecha debe ser posterior a la">
      <formula>NOT(ISERROR(SEARCH("Fecha debe ser posterior a la",AX42)))</formula>
    </cfRule>
  </conditionalFormatting>
  <conditionalFormatting sqref="AC44 BE43:BE45 BA43:BA45 AM45 AS43:AT45">
    <cfRule type="containsText" dxfId="83" priority="313" stopIfTrue="1" operator="containsText" text="Fecha debe ser posterior a la">
      <formula>NOT(ISERROR(SEARCH("Fecha debe ser posterior a la",AC43)))</formula>
    </cfRule>
  </conditionalFormatting>
  <conditionalFormatting sqref="AF44">
    <cfRule type="containsText" dxfId="82" priority="312" stopIfTrue="1" operator="containsText" text="Fecha debe ser posterior a la">
      <formula>NOT(ISERROR(SEARCH("Fecha debe ser posterior a la",AF44)))</formula>
    </cfRule>
  </conditionalFormatting>
  <conditionalFormatting sqref="AJ45">
    <cfRule type="containsText" dxfId="81" priority="311" stopIfTrue="1" operator="containsText" text="Fecha debe ser posterior a la">
      <formula>NOT(ISERROR(SEARCH("Fecha debe ser posterior a la",AJ45)))</formula>
    </cfRule>
  </conditionalFormatting>
  <conditionalFormatting sqref="AQ45">
    <cfRule type="containsText" dxfId="80" priority="310" stopIfTrue="1" operator="containsText" text="Fecha debe ser posterior a la">
      <formula>NOT(ISERROR(SEARCH("Fecha debe ser posterior a la",AQ45)))</formula>
    </cfRule>
  </conditionalFormatting>
  <conditionalFormatting sqref="AX43:AX45">
    <cfRule type="containsText" dxfId="79" priority="309" stopIfTrue="1" operator="containsText" text="Fecha debe ser posterior a la">
      <formula>NOT(ISERROR(SEARCH("Fecha debe ser posterior a la",AX43)))</formula>
    </cfRule>
  </conditionalFormatting>
  <conditionalFormatting sqref="AC43">
    <cfRule type="containsText" dxfId="78" priority="302" stopIfTrue="1" operator="containsText" text="Fecha debe ser posterior a la">
      <formula>NOT(ISERROR(SEARCH("Fecha debe ser posterior a la",AC43)))</formula>
    </cfRule>
  </conditionalFormatting>
  <conditionalFormatting sqref="AF45">
    <cfRule type="containsText" dxfId="77" priority="271" stopIfTrue="1" operator="containsText" text="Fecha debe ser posterior a la">
      <formula>NOT(ISERROR(SEARCH("Fecha debe ser posterior a la",AF45)))</formula>
    </cfRule>
  </conditionalFormatting>
  <conditionalFormatting sqref="AJ25">
    <cfRule type="containsText" dxfId="76" priority="262" stopIfTrue="1" operator="containsText" text="Fecha debe ser posterior a la">
      <formula>NOT(ISERROR(SEARCH("Fecha debe ser posterior a la",AJ25)))</formula>
    </cfRule>
  </conditionalFormatting>
  <conditionalFormatting sqref="AJ48">
    <cfRule type="containsText" dxfId="75" priority="261" stopIfTrue="1" operator="containsText" text="Fecha debe ser posterior a la">
      <formula>NOT(ISERROR(SEARCH("Fecha debe ser posterior a la",AJ48)))</formula>
    </cfRule>
  </conditionalFormatting>
  <conditionalFormatting sqref="AJ44">
    <cfRule type="containsText" dxfId="74" priority="248" stopIfTrue="1" operator="containsText" text="Fecha debe ser posterior a la">
      <formula>NOT(ISERROR(SEARCH("Fecha debe ser posterior a la",AJ44)))</formula>
    </cfRule>
  </conditionalFormatting>
  <conditionalFormatting sqref="AF22">
    <cfRule type="containsText" dxfId="73" priority="215" stopIfTrue="1" operator="containsText" text="Fecha debe ser posterior a la">
      <formula>NOT(ISERROR(SEARCH("Fecha debe ser posterior a la",AF22)))</formula>
    </cfRule>
  </conditionalFormatting>
  <conditionalFormatting sqref="AM22">
    <cfRule type="containsText" dxfId="72" priority="206" stopIfTrue="1" operator="containsText" text="Fecha debe ser posterior a la">
      <formula>NOT(ISERROR(SEARCH("Fecha debe ser posterior a la",AM22)))</formula>
    </cfRule>
  </conditionalFormatting>
  <conditionalFormatting sqref="AM43">
    <cfRule type="containsText" dxfId="71" priority="193" stopIfTrue="1" operator="containsText" text="Fecha debe ser posterior a la">
      <formula>NOT(ISERROR(SEARCH("Fecha debe ser posterior a la",AM43)))</formula>
    </cfRule>
  </conditionalFormatting>
  <conditionalFormatting sqref="AQ43">
    <cfRule type="containsText" dxfId="70" priority="192" stopIfTrue="1" operator="containsText" text="Fecha debe ser posterior a la">
      <formula>NOT(ISERROR(SEARCH("Fecha debe ser posterior a la",AQ43)))</formula>
    </cfRule>
  </conditionalFormatting>
  <conditionalFormatting sqref="AM48">
    <cfRule type="containsText" dxfId="69" priority="179" stopIfTrue="1" operator="containsText" text="Fecha debe ser posterior a la">
      <formula>NOT(ISERROR(SEARCH("Fecha debe ser posterior a la",AM48)))</formula>
    </cfRule>
  </conditionalFormatting>
  <conditionalFormatting sqref="AQ48">
    <cfRule type="containsText" dxfId="68" priority="178" stopIfTrue="1" operator="containsText" text="Fecha debe ser posterior a la">
      <formula>NOT(ISERROR(SEARCH("Fecha debe ser posterior a la",AQ48)))</formula>
    </cfRule>
  </conditionalFormatting>
  <conditionalFormatting sqref="AM44">
    <cfRule type="containsText" dxfId="67" priority="165" stopIfTrue="1" operator="containsText" text="Fecha debe ser posterior a la">
      <formula>NOT(ISERROR(SEARCH("Fecha debe ser posterior a la",AM44)))</formula>
    </cfRule>
  </conditionalFormatting>
  <conditionalFormatting sqref="AQ44">
    <cfRule type="containsText" dxfId="66" priority="164" stopIfTrue="1" operator="containsText" text="Fecha debe ser posterior a la">
      <formula>NOT(ISERROR(SEARCH("Fecha debe ser posterior a la",AQ44)))</formula>
    </cfRule>
  </conditionalFormatting>
  <conditionalFormatting sqref="AM24">
    <cfRule type="containsText" dxfId="65" priority="159" stopIfTrue="1" operator="containsText" text="Fecha debe ser posterior a la">
      <formula>NOT(ISERROR(SEARCH("Fecha debe ser posterior a la",AM24)))</formula>
    </cfRule>
  </conditionalFormatting>
  <conditionalFormatting sqref="AM24">
    <cfRule type="containsText" dxfId="64" priority="158" stopIfTrue="1" operator="containsText" text="Fecha debe ser posterior a la">
      <formula>NOT(ISERROR(SEARCH("Fecha debe ser posterior a la",AM24)))</formula>
    </cfRule>
  </conditionalFormatting>
  <conditionalFormatting sqref="AM24">
    <cfRule type="containsText" dxfId="63" priority="157" stopIfTrue="1" operator="containsText" text="Fecha debe ser posterior a la">
      <formula>NOT(ISERROR(SEARCH("Fecha debe ser posterior a la",AM24)))</formula>
    </cfRule>
  </conditionalFormatting>
  <conditionalFormatting sqref="AM34:AM35">
    <cfRule type="containsText" dxfId="62" priority="156" stopIfTrue="1" operator="containsText" text="Fecha debe ser posterior a la">
      <formula>NOT(ISERROR(SEARCH("Fecha debe ser posterior a la",AM34)))</formula>
    </cfRule>
  </conditionalFormatting>
  <conditionalFormatting sqref="AQ34:AQ35">
    <cfRule type="containsText" dxfId="61" priority="155" stopIfTrue="1" operator="containsText" text="Fecha debe ser posterior a la">
      <formula>NOT(ISERROR(SEARCH("Fecha debe ser posterior a la",AQ34)))</formula>
    </cfRule>
  </conditionalFormatting>
  <conditionalFormatting sqref="AQ24">
    <cfRule type="containsText" dxfId="60" priority="154" stopIfTrue="1" operator="containsText" text="Fecha debe ser posterior a la">
      <formula>NOT(ISERROR(SEARCH("Fecha debe ser posterior a la",AQ24)))</formula>
    </cfRule>
  </conditionalFormatting>
  <conditionalFormatting sqref="AM29">
    <cfRule type="containsText" dxfId="59" priority="153" stopIfTrue="1" operator="containsText" text="Fecha debe ser posterior a la">
      <formula>NOT(ISERROR(SEARCH("Fecha debe ser posterior a la",AM29)))</formula>
    </cfRule>
  </conditionalFormatting>
  <conditionalFormatting sqref="AM28">
    <cfRule type="containsText" dxfId="58" priority="152" stopIfTrue="1" operator="containsText" text="Fecha debe ser posterior a la">
      <formula>NOT(ISERROR(SEARCH("Fecha debe ser posterior a la",AM28)))</formula>
    </cfRule>
  </conditionalFormatting>
  <conditionalFormatting sqref="AM27">
    <cfRule type="containsText" dxfId="57" priority="151" stopIfTrue="1" operator="containsText" text="Fecha debe ser posterior a la">
      <formula>NOT(ISERROR(SEARCH("Fecha debe ser posterior a la",AM27)))</formula>
    </cfRule>
  </conditionalFormatting>
  <conditionalFormatting sqref="AJ24">
    <cfRule type="containsText" dxfId="56" priority="119" stopIfTrue="1" operator="containsText" text="Fecha debe ser posterior a la">
      <formula>NOT(ISERROR(SEARCH("Fecha debe ser posterior a la",AJ24)))</formula>
    </cfRule>
  </conditionalFormatting>
  <conditionalFormatting sqref="AF24">
    <cfRule type="containsText" dxfId="55" priority="118" stopIfTrue="1" operator="containsText" text="Fecha debe ser posterior a la">
      <formula>NOT(ISERROR(SEARCH("Fecha debe ser posterior a la",AF24)))</formula>
    </cfRule>
  </conditionalFormatting>
  <conditionalFormatting sqref="AF25">
    <cfRule type="containsText" dxfId="54" priority="113" stopIfTrue="1" operator="containsText" text="Fecha debe ser posterior a la">
      <formula>NOT(ISERROR(SEARCH("Fecha debe ser posterior a la",AF25)))</formula>
    </cfRule>
  </conditionalFormatting>
  <conditionalFormatting sqref="AJ33">
    <cfRule type="containsText" dxfId="53" priority="108" stopIfTrue="1" operator="containsText" text="Fecha debe ser posterior a la">
      <formula>NOT(ISERROR(SEARCH("Fecha debe ser posterior a la",AJ33)))</formula>
    </cfRule>
  </conditionalFormatting>
  <conditionalFormatting sqref="AJ20:AJ21">
    <cfRule type="containsText" dxfId="52" priority="103" stopIfTrue="1" operator="containsText" text="Fecha debe ser posterior a la">
      <formula>NOT(ISERROR(SEARCH("Fecha debe ser posterior a la",AJ20)))</formula>
    </cfRule>
  </conditionalFormatting>
  <conditionalFormatting sqref="AF20:AF21">
    <cfRule type="containsText" dxfId="51" priority="98" stopIfTrue="1" operator="containsText" text="Fecha debe ser posterior a la">
      <formula>NOT(ISERROR(SEARCH("Fecha debe ser posterior a la",AF20)))</formula>
    </cfRule>
  </conditionalFormatting>
  <conditionalFormatting sqref="AF26">
    <cfRule type="containsText" dxfId="50" priority="97" stopIfTrue="1" operator="containsText" text="Fecha debe ser posterior a la">
      <formula>NOT(ISERROR(SEARCH("Fecha debe ser posterior a la",AF26)))</formula>
    </cfRule>
  </conditionalFormatting>
  <conditionalFormatting sqref="AJ26">
    <cfRule type="containsText" dxfId="49" priority="96" stopIfTrue="1" operator="containsText" text="Fecha debe ser posterior a la">
      <formula>NOT(ISERROR(SEARCH("Fecha debe ser posterior a la",AJ26)))</formula>
    </cfRule>
  </conditionalFormatting>
  <conditionalFormatting sqref="AF37:AF41">
    <cfRule type="containsText" dxfId="48" priority="95" stopIfTrue="1" operator="containsText" text="Fecha debe ser posterior a la">
      <formula>NOT(ISERROR(SEARCH("Fecha debe ser posterior a la",AF37)))</formula>
    </cfRule>
  </conditionalFormatting>
  <conditionalFormatting sqref="AJ42">
    <cfRule type="containsText" dxfId="47" priority="90" stopIfTrue="1" operator="containsText" text="Fecha debe ser posterior a la">
      <formula>NOT(ISERROR(SEARCH("Fecha debe ser posterior a la",AJ42)))</formula>
    </cfRule>
  </conditionalFormatting>
  <conditionalFormatting sqref="AJ43">
    <cfRule type="containsText" dxfId="46" priority="89" stopIfTrue="1" operator="containsText" text="Fecha debe ser posterior a la">
      <formula>NOT(ISERROR(SEARCH("Fecha debe ser posterior a la",AJ43)))</formula>
    </cfRule>
  </conditionalFormatting>
  <conditionalFormatting sqref="AF42">
    <cfRule type="containsText" dxfId="45" priority="88" stopIfTrue="1" operator="containsText" text="Fecha debe ser posterior a la">
      <formula>NOT(ISERROR(SEARCH("Fecha debe ser posterior a la",AF42)))</formula>
    </cfRule>
  </conditionalFormatting>
  <conditionalFormatting sqref="AF43">
    <cfRule type="containsText" dxfId="44" priority="87" stopIfTrue="1" operator="containsText" text="Fecha debe ser posterior a la">
      <formula>NOT(ISERROR(SEARCH("Fecha debe ser posterior a la",AF43)))</formula>
    </cfRule>
  </conditionalFormatting>
  <conditionalFormatting sqref="AF30">
    <cfRule type="containsText" dxfId="43" priority="75" stopIfTrue="1" operator="containsText" text="Fecha debe ser posterior a la">
      <formula>NOT(ISERROR(SEARCH("Fecha debe ser posterior a la",AF30)))</formula>
    </cfRule>
  </conditionalFormatting>
  <conditionalFormatting sqref="AF31:AF34">
    <cfRule type="containsText" dxfId="42" priority="74" stopIfTrue="1" operator="containsText" text="Fecha debe ser posterior a la">
      <formula>NOT(ISERROR(SEARCH("Fecha debe ser posterior a la",AF31)))</formula>
    </cfRule>
  </conditionalFormatting>
  <conditionalFormatting sqref="AF46">
    <cfRule type="containsText" dxfId="41" priority="73" stopIfTrue="1" operator="containsText" text="Fecha debe ser posterior a la">
      <formula>NOT(ISERROR(SEARCH("Fecha debe ser posterior a la",AF46)))</formula>
    </cfRule>
  </conditionalFormatting>
  <conditionalFormatting sqref="AF47:AF48">
    <cfRule type="containsText" dxfId="40" priority="72" stopIfTrue="1" operator="containsText" text="Fecha debe ser posterior a la">
      <formula>NOT(ISERROR(SEARCH("Fecha debe ser posterior a la",AF47)))</formula>
    </cfRule>
  </conditionalFormatting>
  <conditionalFormatting sqref="AJ30">
    <cfRule type="containsText" dxfId="39" priority="69" stopIfTrue="1" operator="containsText" text="Fecha debe ser posterior a la">
      <formula>NOT(ISERROR(SEARCH("Fecha debe ser posterior a la",AJ30)))</formula>
    </cfRule>
  </conditionalFormatting>
  <conditionalFormatting sqref="AJ46">
    <cfRule type="containsText" dxfId="38" priority="68" stopIfTrue="1" operator="containsText" text="Fecha debe ser posterior a la">
      <formula>NOT(ISERROR(SEARCH("Fecha debe ser posterior a la",AJ46)))</formula>
    </cfRule>
  </conditionalFormatting>
  <conditionalFormatting sqref="AJ47">
    <cfRule type="containsText" dxfId="37" priority="67" stopIfTrue="1" operator="containsText" text="Fecha debe ser posterior a la">
      <formula>NOT(ISERROR(SEARCH("Fecha debe ser posterior a la",AJ47)))</formula>
    </cfRule>
  </conditionalFormatting>
  <conditionalFormatting sqref="AF12:AF16">
    <cfRule type="containsText" dxfId="36" priority="50" stopIfTrue="1" operator="containsText" text="Fecha debe ser posterior a la">
      <formula>NOT(ISERROR(SEARCH("Fecha debe ser posterior a la",AF12)))</formula>
    </cfRule>
  </conditionalFormatting>
  <conditionalFormatting sqref="AJ12:AJ16">
    <cfRule type="containsText" dxfId="35" priority="49" stopIfTrue="1" operator="containsText" text="Fecha debe ser posterior a la">
      <formula>NOT(ISERROR(SEARCH("Fecha debe ser posterior a la",AJ12)))</formula>
    </cfRule>
  </conditionalFormatting>
  <conditionalFormatting sqref="AJ27">
    <cfRule type="containsText" dxfId="34" priority="48" stopIfTrue="1" operator="containsText" text="Fecha debe ser posterior a la">
      <formula>NOT(ISERROR(SEARCH("Fecha debe ser posterior a la",AJ27)))</formula>
    </cfRule>
  </conditionalFormatting>
  <conditionalFormatting sqref="AJ28">
    <cfRule type="containsText" dxfId="33" priority="47" stopIfTrue="1" operator="containsText" text="Fecha debe ser posterior a la">
      <formula>NOT(ISERROR(SEARCH("Fecha debe ser posterior a la",AJ28)))</formula>
    </cfRule>
  </conditionalFormatting>
  <conditionalFormatting sqref="AJ29">
    <cfRule type="containsText" dxfId="32" priority="46" stopIfTrue="1" operator="containsText" text="Fecha debe ser posterior a la">
      <formula>NOT(ISERROR(SEARCH("Fecha debe ser posterior a la",AJ29)))</formula>
    </cfRule>
  </conditionalFormatting>
  <conditionalFormatting sqref="AJ36">
    <cfRule type="containsText" dxfId="31" priority="45" stopIfTrue="1" operator="containsText" text="Fecha debe ser posterior a la">
      <formula>NOT(ISERROR(SEARCH("Fecha debe ser posterior a la",AJ36)))</formula>
    </cfRule>
  </conditionalFormatting>
  <conditionalFormatting sqref="AJ31">
    <cfRule type="containsText" dxfId="30" priority="44" stopIfTrue="1" operator="containsText" text="Fecha debe ser posterior a la">
      <formula>NOT(ISERROR(SEARCH("Fecha debe ser posterior a la",AJ31)))</formula>
    </cfRule>
  </conditionalFormatting>
  <conditionalFormatting sqref="AB9:AB62">
    <cfRule type="containsText" dxfId="29" priority="40" operator="containsText" text="VERIFICAR">
      <formula>NOT(ISERROR(SEARCH("VERIFICAR",AB9)))</formula>
    </cfRule>
    <cfRule type="containsText" dxfId="28" priority="41" operator="containsText" text="INCUMPLIDA">
      <formula>NOT(ISERROR(SEARCH("INCUMPLIDA",AB9)))</formula>
    </cfRule>
    <cfRule type="containsText" dxfId="27" priority="42" operator="containsText" text="EN PROCESO">
      <formula>NOT(ISERROR(SEARCH("EN PROCESO",AB9)))</formula>
    </cfRule>
    <cfRule type="containsText" dxfId="26" priority="43" operator="containsText" text="CUMPLIDA">
      <formula>NOT(ISERROR(SEARCH("CUMPLIDA",AB9)))</formula>
    </cfRule>
  </conditionalFormatting>
  <conditionalFormatting sqref="AI9:AI62 AP9:AP62 AW38:AW62 BD38:BD62">
    <cfRule type="containsText" dxfId="25" priority="36" operator="containsText" text="EN PROCESO">
      <formula>NOT(ISERROR(SEARCH("EN PROCESO",AI9)))</formula>
    </cfRule>
    <cfRule type="containsText" dxfId="24" priority="37" operator="containsText" text="VERIFICAR">
      <formula>NOT(ISERROR(SEARCH("VERIFICAR",AI9)))</formula>
    </cfRule>
    <cfRule type="containsText" dxfId="23" priority="38" operator="containsText" text="INCUMPLIDA">
      <formula>NOT(ISERROR(SEARCH("INCUMPLIDA",AI9)))</formula>
    </cfRule>
    <cfRule type="containsText" dxfId="22" priority="39" operator="containsText" text="CUMPLIDA">
      <formula>NOT(ISERROR(SEARCH("CUMPLIDA",AI9)))</formula>
    </cfRule>
  </conditionalFormatting>
  <conditionalFormatting sqref="AW15:AW16 AW22 AW37">
    <cfRule type="containsText" dxfId="21" priority="23" operator="containsText" text="EN PROCESO">
      <formula>NOT(ISERROR(SEARCH("EN PROCESO",AW15)))</formula>
    </cfRule>
    <cfRule type="containsText" dxfId="20" priority="24" operator="containsText" text="CUMPLIDA">
      <formula>NOT(ISERROR(SEARCH("CUMPLIDA",AW15)))</formula>
    </cfRule>
    <cfRule type="containsText" dxfId="19" priority="25" operator="containsText" text="INCUMPLIDA">
      <formula>NOT(ISERROR(SEARCH("INCUMPLIDA",AW15)))</formula>
    </cfRule>
  </conditionalFormatting>
  <conditionalFormatting sqref="AW9:AW14 AW17:AW21 AW23:AW36">
    <cfRule type="containsText" dxfId="18" priority="19" operator="containsText" text="EN PROCESO">
      <formula>NOT(ISERROR(SEARCH("EN PROCESO",AW9)))</formula>
    </cfRule>
    <cfRule type="containsText" dxfId="17" priority="20" operator="containsText" text="VERIFICAR">
      <formula>NOT(ISERROR(SEARCH("VERIFICAR",AW9)))</formula>
    </cfRule>
    <cfRule type="containsText" dxfId="16" priority="21" operator="containsText" text="INCUMPLIDA">
      <formula>NOT(ISERROR(SEARCH("INCUMPLIDA",AW9)))</formula>
    </cfRule>
    <cfRule type="containsText" dxfId="15" priority="22" operator="containsText" text="CUMPLIDA">
      <formula>NOT(ISERROR(SEARCH("CUMPLIDA",AW9)))</formula>
    </cfRule>
  </conditionalFormatting>
  <conditionalFormatting sqref="BD9:BD14 BD17:BD21 BD23:BD36">
    <cfRule type="containsText" dxfId="14" priority="15" operator="containsText" text="EN PROCESO">
      <formula>NOT(ISERROR(SEARCH("EN PROCESO",BD9)))</formula>
    </cfRule>
    <cfRule type="containsText" dxfId="13" priority="16" operator="containsText" text="VERIFICAR">
      <formula>NOT(ISERROR(SEARCH("VERIFICAR",BD9)))</formula>
    </cfRule>
    <cfRule type="containsText" dxfId="12" priority="17" operator="containsText" text="INCUMPLIDA">
      <formula>NOT(ISERROR(SEARCH("INCUMPLIDA",BD9)))</formula>
    </cfRule>
    <cfRule type="containsText" dxfId="11" priority="18" operator="containsText" text="CUMPLIDA">
      <formula>NOT(ISERROR(SEARCH("CUMPLIDA",BD9)))</formula>
    </cfRule>
  </conditionalFormatting>
  <conditionalFormatting sqref="AC23">
    <cfRule type="containsText" dxfId="10" priority="14" stopIfTrue="1" operator="containsText" text="Fecha debe ser posterior a la">
      <formula>NOT(ISERROR(SEARCH("Fecha debe ser posterior a la",AC23)))</formula>
    </cfRule>
  </conditionalFormatting>
  <conditionalFormatting sqref="AC24">
    <cfRule type="containsText" dxfId="9" priority="13" stopIfTrue="1" operator="containsText" text="Fecha debe ser posterior a la">
      <formula>NOT(ISERROR(SEARCH("Fecha debe ser posterior a la",AC24)))</formula>
    </cfRule>
  </conditionalFormatting>
  <conditionalFormatting sqref="AC28">
    <cfRule type="containsText" dxfId="8" priority="11" stopIfTrue="1" operator="containsText" text="Fecha debe ser posterior a la">
      <formula>NOT(ISERROR(SEARCH("Fecha debe ser posterior a la",AC28)))</formula>
    </cfRule>
  </conditionalFormatting>
  <conditionalFormatting sqref="AC29">
    <cfRule type="containsText" dxfId="7" priority="9" stopIfTrue="1" operator="containsText" text="Fecha debe ser posterior a la">
      <formula>NOT(ISERROR(SEARCH("Fecha debe ser posterior a la",AC29)))</formula>
    </cfRule>
  </conditionalFormatting>
  <conditionalFormatting sqref="AC30">
    <cfRule type="containsText" dxfId="6" priority="8" stopIfTrue="1" operator="containsText" text="Fecha debe ser posterior a la">
      <formula>NOT(ISERROR(SEARCH("Fecha debe ser posterior a la",AC30)))</formula>
    </cfRule>
  </conditionalFormatting>
  <conditionalFormatting sqref="Y32">
    <cfRule type="containsText" dxfId="5" priority="7" stopIfTrue="1" operator="containsText" text="Fecha debe ser posterior a la">
      <formula>NOT(ISERROR(SEARCH("Fecha debe ser posterior a la",Y32)))</formula>
    </cfRule>
  </conditionalFormatting>
  <conditionalFormatting sqref="AC32">
    <cfRule type="containsText" dxfId="4" priority="6" stopIfTrue="1" operator="containsText" text="Fecha debe ser posterior a la">
      <formula>NOT(ISERROR(SEARCH("Fecha debe ser posterior a la",AC32)))</formula>
    </cfRule>
  </conditionalFormatting>
  <conditionalFormatting sqref="AC39">
    <cfRule type="containsText" dxfId="3" priority="5" stopIfTrue="1" operator="containsText" text="Fecha debe ser posterior a la">
      <formula>NOT(ISERROR(SEARCH("Fecha debe ser posterior a la",AC39)))</formula>
    </cfRule>
  </conditionalFormatting>
  <conditionalFormatting sqref="AC47">
    <cfRule type="containsText" dxfId="2" priority="4" stopIfTrue="1" operator="containsText" text="Fecha debe ser posterior a la">
      <formula>NOT(ISERROR(SEARCH("Fecha debe ser posterior a la",AC47)))</formula>
    </cfRule>
  </conditionalFormatting>
  <conditionalFormatting sqref="AC45">
    <cfRule type="containsText" dxfId="1" priority="3" stopIfTrue="1" operator="containsText" text="Fecha debe ser posterior a la">
      <formula>NOT(ISERROR(SEARCH("Fecha debe ser posterior a la",AC45)))</formula>
    </cfRule>
  </conditionalFormatting>
  <conditionalFormatting sqref="AC26">
    <cfRule type="containsText" dxfId="0" priority="1" stopIfTrue="1" operator="containsText" text="Fecha debe ser posterior a la">
      <formula>NOT(ISERROR(SEARCH("Fecha debe ser posterior a la",AC26)))</formula>
    </cfRule>
  </conditionalFormatting>
  <dataValidations count="7">
    <dataValidation type="date" operator="greaterThan" allowBlank="1" showInputMessage="1" showErrorMessage="1" error="Fecha debe ser posterior a la de inicio (Columna U)" sqref="AE23 AE9:AE10 AE44:AE45 AE34:AE36 AE31:AE32 AE27:AE29 AE25 AE48">
      <formula1>R9</formula1>
    </dataValidation>
    <dataValidation showDropDown="1" showInputMessage="1" showErrorMessage="1" sqref="H25 H35 H37:H41"/>
    <dataValidation type="date" operator="greaterThanOrEqual" allowBlank="1" showInputMessage="1" showErrorMessage="1" sqref="X9:X62">
      <formula1>R9</formula1>
    </dataValidation>
    <dataValidation type="date" operator="greaterThan" allowBlank="1" showInputMessage="1" showErrorMessage="1" sqref="B9:B62 E9:E62">
      <formula1>36892</formula1>
    </dataValidation>
    <dataValidation type="date" operator="greaterThan" allowBlank="1" showInputMessage="1" showErrorMessage="1" error="Fecha debe ser posterior a la de inicio (Columna U)" sqref="AS9:AS62">
      <formula1>R9</formula1>
    </dataValidation>
    <dataValidation type="date" operator="greaterThan" allowBlank="1" showInputMessage="1" showErrorMessage="1" error="Fecha debe ser posterior a la de inicio (Columna U)" sqref="AL9:AL62">
      <formula1>R9</formula1>
    </dataValidation>
    <dataValidation type="date" operator="greaterThan" allowBlank="1" showInputMessage="1" showErrorMessage="1" error="Fecha debe ser posterior a la de inicio (Columna O)" sqref="AZ9:AZ62">
      <formula1>R9</formula1>
    </dataValidation>
  </dataValidations>
  <pageMargins left="0.70866141732283461" right="0.70866141732283461" top="0.74803149606299213" bottom="0.74803149606299213" header="0" footer="0"/>
  <pageSetup paperSize="5" scale="18"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'Z:\2015\PM\[CECS-FT-019 Plan de Mejoramiento Final Vigencia 2014 v.2.xlsx]Datos'!#REF!</xm:f>
          </x14:formula1>
          <xm:sqref>AK42:AK44 AD50:AD62 AK26:AK32 AK9:AK17 AK34:AK36 AK19:AK22 AK46:AK62 AR9:AR44 AR46:AR62 AY9:AY62 BF9:BF62 C9:C62</xm:sqref>
        </x14:dataValidation>
        <x14:dataValidation type="list" allowBlank="1" showInputMessage="1" showErrorMessage="1">
          <x14:formula1>
            <xm:f>Datos!$D$3:$D$16</xm:f>
          </x14:formula1>
          <xm:sqref>H9:H24 H26:H34 H36 H42:H62</xm:sqref>
        </x14:dataValidation>
        <x14:dataValidation type="list" allowBlank="1" showInputMessage="1" showErrorMessage="1">
          <x14:formula1>
            <xm:f>Datos!$J$3:$J$13</xm:f>
          </x14:formula1>
          <xm:sqref>K9:K38</xm:sqref>
        </x14:dataValidation>
        <x14:dataValidation type="list" allowBlank="1" showInputMessage="1" showErrorMessage="1">
          <x14:formula1>
            <xm:f>Datos!$E$3:$E$6</xm:f>
          </x14:formula1>
          <xm:sqref>L9:L62</xm:sqref>
        </x14:dataValidation>
        <x14:dataValidation type="list" allowBlank="1" showInputMessage="1" showErrorMessage="1">
          <x14:formula1>
            <xm:f>Datos!$K$3:$K$23</xm:f>
          </x14:formula1>
          <xm:sqref>Z9:Z62 AU9:AU62 AN9:AN62 AG9:AG62 BB9:BB62 K39:K62</xm:sqref>
        </x14:dataValidation>
        <x14:dataValidation type="list" allowBlank="1" showInputMessage="1" showErrorMessage="1">
          <x14:formula1>
            <xm:f>Datos!$L$3:$L$4</xm:f>
          </x14:formula1>
          <xm:sqref>BI9:BI62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1"/>
  <sheetViews>
    <sheetView workbookViewId="0">
      <selection activeCell="K20" sqref="K20"/>
    </sheetView>
  </sheetViews>
  <sheetFormatPr baseColWidth="10" defaultColWidth="11.42578125" defaultRowHeight="12.75" x14ac:dyDescent="0.2"/>
  <cols>
    <col min="1" max="1" width="1.42578125" style="43" customWidth="1"/>
    <col min="2" max="2" width="13.140625" style="42" customWidth="1"/>
    <col min="3" max="3" width="19.140625" style="43" customWidth="1"/>
    <col min="4" max="4" width="47.5703125" style="44" customWidth="1"/>
    <col min="5" max="5" width="18.85546875" style="43" customWidth="1"/>
    <col min="6" max="6" width="27.140625" style="43" customWidth="1"/>
    <col min="7" max="7" width="42.140625" style="45" customWidth="1"/>
    <col min="8" max="8" width="42.140625" style="46" customWidth="1"/>
    <col min="9" max="10" width="9.85546875" style="42" customWidth="1"/>
    <col min="11" max="11" width="16" style="42" customWidth="1"/>
    <col min="12" max="12" width="17.5703125" style="43" customWidth="1"/>
    <col min="13" max="13" width="27.28515625" style="43" customWidth="1"/>
    <col min="14" max="14" width="17.85546875" style="43" customWidth="1"/>
    <col min="15" max="16384" width="11.42578125" style="43"/>
  </cols>
  <sheetData>
    <row r="1" spans="2:14" x14ac:dyDescent="0.2">
      <c r="I1" s="47"/>
      <c r="J1" s="47"/>
      <c r="K1" s="47"/>
      <c r="L1" s="42"/>
    </row>
    <row r="2" spans="2:14" s="48" customFormat="1" x14ac:dyDescent="0.25">
      <c r="B2" s="48" t="s">
        <v>124</v>
      </c>
      <c r="C2" s="48" t="s">
        <v>125</v>
      </c>
      <c r="D2" s="48" t="s">
        <v>11</v>
      </c>
      <c r="E2" s="48" t="s">
        <v>126</v>
      </c>
      <c r="F2" s="48" t="s">
        <v>127</v>
      </c>
      <c r="G2" s="48" t="s">
        <v>128</v>
      </c>
      <c r="H2" s="48" t="s">
        <v>129</v>
      </c>
      <c r="I2" s="49" t="s">
        <v>130</v>
      </c>
      <c r="J2" s="49" t="s">
        <v>61</v>
      </c>
      <c r="K2" s="49" t="s">
        <v>131</v>
      </c>
      <c r="L2" s="48" t="s">
        <v>132</v>
      </c>
      <c r="M2" s="48" t="s">
        <v>133</v>
      </c>
      <c r="N2" s="48" t="s">
        <v>134</v>
      </c>
    </row>
    <row r="3" spans="2:14" x14ac:dyDescent="0.2">
      <c r="B3" s="42">
        <v>1</v>
      </c>
      <c r="C3" s="43" t="s">
        <v>135</v>
      </c>
      <c r="D3" s="50" t="s">
        <v>81</v>
      </c>
      <c r="E3" s="51" t="s">
        <v>136</v>
      </c>
      <c r="F3" s="51" t="s">
        <v>116</v>
      </c>
      <c r="G3" s="52" t="s">
        <v>137</v>
      </c>
      <c r="H3" s="51" t="s">
        <v>138</v>
      </c>
      <c r="I3" s="47">
        <v>0.5</v>
      </c>
      <c r="J3" s="42">
        <v>0</v>
      </c>
      <c r="K3" s="42">
        <v>0</v>
      </c>
      <c r="L3" s="42" t="s">
        <v>139</v>
      </c>
      <c r="M3" s="43" t="s">
        <v>140</v>
      </c>
      <c r="N3" s="43" t="s">
        <v>141</v>
      </c>
    </row>
    <row r="4" spans="2:14" x14ac:dyDescent="0.2">
      <c r="B4" s="42">
        <v>2</v>
      </c>
      <c r="C4" s="43" t="s">
        <v>142</v>
      </c>
      <c r="D4" s="50" t="s">
        <v>143</v>
      </c>
      <c r="E4" s="51" t="s">
        <v>144</v>
      </c>
      <c r="F4" s="51" t="s">
        <v>116</v>
      </c>
      <c r="G4" s="52" t="s">
        <v>87</v>
      </c>
      <c r="H4" s="51" t="s">
        <v>88</v>
      </c>
      <c r="I4" s="47">
        <v>0.55000000000000004</v>
      </c>
      <c r="J4" s="53">
        <v>1</v>
      </c>
      <c r="K4" s="53">
        <v>1</v>
      </c>
      <c r="L4" s="42" t="s">
        <v>145</v>
      </c>
      <c r="M4" s="43" t="s">
        <v>146</v>
      </c>
      <c r="N4" s="43" t="s">
        <v>147</v>
      </c>
    </row>
    <row r="5" spans="2:14" x14ac:dyDescent="0.2">
      <c r="B5" s="42">
        <v>3</v>
      </c>
      <c r="D5" s="54" t="s">
        <v>148</v>
      </c>
      <c r="E5" s="51" t="s">
        <v>82</v>
      </c>
      <c r="F5" s="51" t="s">
        <v>101</v>
      </c>
      <c r="G5" s="52" t="s">
        <v>83</v>
      </c>
      <c r="H5" s="51" t="s">
        <v>85</v>
      </c>
      <c r="I5" s="47">
        <v>0.6</v>
      </c>
      <c r="J5" s="53">
        <v>2</v>
      </c>
      <c r="K5" s="53">
        <v>2</v>
      </c>
      <c r="L5" s="42"/>
      <c r="M5" s="43" t="s">
        <v>149</v>
      </c>
    </row>
    <row r="6" spans="2:14" x14ac:dyDescent="0.2">
      <c r="B6" s="42">
        <v>4</v>
      </c>
      <c r="D6" s="50" t="s">
        <v>150</v>
      </c>
      <c r="E6" s="55" t="s">
        <v>151</v>
      </c>
      <c r="F6" s="51" t="s">
        <v>101</v>
      </c>
      <c r="G6" s="52" t="s">
        <v>92</v>
      </c>
      <c r="H6" s="51" t="s">
        <v>93</v>
      </c>
      <c r="I6" s="47">
        <v>0.65</v>
      </c>
      <c r="J6" s="53">
        <v>3</v>
      </c>
      <c r="K6" s="53">
        <v>3</v>
      </c>
      <c r="L6" s="42"/>
      <c r="M6" s="43" t="s">
        <v>152</v>
      </c>
    </row>
    <row r="7" spans="2:14" x14ac:dyDescent="0.2">
      <c r="B7" s="42">
        <v>5</v>
      </c>
      <c r="D7" s="50" t="s">
        <v>153</v>
      </c>
      <c r="F7" s="51" t="s">
        <v>101</v>
      </c>
      <c r="G7" s="52" t="s">
        <v>100</v>
      </c>
      <c r="H7" s="51" t="s">
        <v>101</v>
      </c>
      <c r="I7" s="47">
        <v>0.7</v>
      </c>
      <c r="J7" s="53">
        <v>4</v>
      </c>
      <c r="K7" s="53">
        <v>4</v>
      </c>
      <c r="L7" s="42"/>
      <c r="M7" s="43" t="s">
        <v>154</v>
      </c>
    </row>
    <row r="8" spans="2:14" x14ac:dyDescent="0.2">
      <c r="B8" s="42">
        <v>6</v>
      </c>
      <c r="D8" s="50" t="s">
        <v>155</v>
      </c>
      <c r="F8" s="51" t="s">
        <v>101</v>
      </c>
      <c r="G8" s="52" t="s">
        <v>102</v>
      </c>
      <c r="H8" s="52" t="s">
        <v>103</v>
      </c>
      <c r="I8" s="47">
        <v>0.75</v>
      </c>
      <c r="J8" s="53">
        <v>5</v>
      </c>
      <c r="K8" s="53">
        <v>5</v>
      </c>
      <c r="L8" s="42"/>
      <c r="M8" s="43" t="s">
        <v>156</v>
      </c>
    </row>
    <row r="9" spans="2:14" x14ac:dyDescent="0.2">
      <c r="B9" s="42">
        <v>7</v>
      </c>
      <c r="D9" s="50" t="s">
        <v>112</v>
      </c>
      <c r="F9" s="51" t="s">
        <v>114</v>
      </c>
      <c r="G9" s="52" t="s">
        <v>157</v>
      </c>
      <c r="H9" s="52" t="s">
        <v>158</v>
      </c>
      <c r="I9" s="47">
        <v>0.8</v>
      </c>
      <c r="J9" s="53">
        <v>6</v>
      </c>
      <c r="K9" s="53">
        <v>6</v>
      </c>
      <c r="L9" s="42"/>
    </row>
    <row r="10" spans="2:14" x14ac:dyDescent="0.2">
      <c r="B10" s="42">
        <v>8</v>
      </c>
      <c r="D10" s="50" t="s">
        <v>97</v>
      </c>
      <c r="F10" s="52" t="s">
        <v>103</v>
      </c>
      <c r="G10" s="52" t="s">
        <v>159</v>
      </c>
      <c r="H10" s="51" t="s">
        <v>160</v>
      </c>
      <c r="I10" s="47">
        <v>0.85</v>
      </c>
      <c r="J10" s="53">
        <v>7</v>
      </c>
      <c r="K10" s="53">
        <v>7</v>
      </c>
      <c r="L10" s="42"/>
    </row>
    <row r="11" spans="2:14" ht="12.75" customHeight="1" x14ac:dyDescent="0.2">
      <c r="B11" s="42">
        <v>9</v>
      </c>
      <c r="D11" s="54" t="s">
        <v>91</v>
      </c>
      <c r="F11" s="52" t="s">
        <v>115</v>
      </c>
      <c r="G11" s="52" t="s">
        <v>161</v>
      </c>
      <c r="H11" s="51" t="s">
        <v>162</v>
      </c>
      <c r="I11" s="47">
        <v>0.9</v>
      </c>
      <c r="J11" s="53">
        <v>8</v>
      </c>
      <c r="K11" s="53">
        <v>8</v>
      </c>
      <c r="L11" s="42"/>
    </row>
    <row r="12" spans="2:14" x14ac:dyDescent="0.2">
      <c r="B12" s="42">
        <v>10</v>
      </c>
      <c r="D12" s="50" t="s">
        <v>94</v>
      </c>
      <c r="F12" s="52" t="s">
        <v>115</v>
      </c>
      <c r="G12" s="52" t="s">
        <v>163</v>
      </c>
      <c r="H12" s="52" t="s">
        <v>164</v>
      </c>
      <c r="I12" s="47">
        <v>0.95</v>
      </c>
      <c r="J12" s="53">
        <v>9</v>
      </c>
      <c r="K12" s="53">
        <v>9</v>
      </c>
      <c r="L12" s="42"/>
    </row>
    <row r="13" spans="2:14" x14ac:dyDescent="0.2">
      <c r="B13" s="42">
        <v>11</v>
      </c>
      <c r="D13" s="50" t="s">
        <v>165</v>
      </c>
      <c r="F13" s="52" t="s">
        <v>103</v>
      </c>
      <c r="G13" s="52" t="s">
        <v>98</v>
      </c>
      <c r="H13" s="52" t="s">
        <v>99</v>
      </c>
      <c r="I13" s="47">
        <v>1</v>
      </c>
      <c r="J13" s="53">
        <v>10</v>
      </c>
      <c r="K13" s="53">
        <v>10</v>
      </c>
      <c r="L13" s="42"/>
    </row>
    <row r="14" spans="2:14" x14ac:dyDescent="0.2">
      <c r="B14" s="42">
        <v>12</v>
      </c>
      <c r="D14" s="54" t="s">
        <v>86</v>
      </c>
      <c r="F14" s="51" t="s">
        <v>88</v>
      </c>
      <c r="G14" s="52" t="s">
        <v>113</v>
      </c>
      <c r="H14" s="52" t="s">
        <v>114</v>
      </c>
      <c r="I14" s="47"/>
      <c r="J14" s="53"/>
      <c r="K14" s="53">
        <v>11</v>
      </c>
      <c r="L14" s="42"/>
    </row>
    <row r="15" spans="2:14" ht="15" customHeight="1" x14ac:dyDescent="0.2">
      <c r="B15" s="42">
        <v>13</v>
      </c>
      <c r="D15" s="54" t="s">
        <v>166</v>
      </c>
      <c r="F15" s="51" t="s">
        <v>116</v>
      </c>
      <c r="G15" s="52" t="s">
        <v>167</v>
      </c>
      <c r="H15" s="52" t="s">
        <v>115</v>
      </c>
      <c r="I15" s="47"/>
      <c r="J15" s="53"/>
      <c r="K15" s="53">
        <v>12</v>
      </c>
      <c r="L15" s="42"/>
    </row>
    <row r="16" spans="2:14" ht="14.25" customHeight="1" x14ac:dyDescent="0.2">
      <c r="B16" s="42">
        <v>14</v>
      </c>
      <c r="D16" s="54" t="s">
        <v>168</v>
      </c>
      <c r="F16" s="51" t="s">
        <v>101</v>
      </c>
      <c r="G16" s="52" t="s">
        <v>169</v>
      </c>
      <c r="H16" s="51" t="s">
        <v>170</v>
      </c>
      <c r="I16" s="47"/>
      <c r="J16" s="53"/>
      <c r="K16" s="53">
        <v>13</v>
      </c>
      <c r="L16" s="42"/>
    </row>
    <row r="17" spans="2:12" x14ac:dyDescent="0.2">
      <c r="B17" s="42">
        <v>15</v>
      </c>
      <c r="G17" s="52" t="s">
        <v>171</v>
      </c>
      <c r="H17" s="52" t="s">
        <v>172</v>
      </c>
      <c r="I17" s="47"/>
      <c r="J17" s="53"/>
      <c r="K17" s="53">
        <v>14</v>
      </c>
      <c r="L17" s="42"/>
    </row>
    <row r="18" spans="2:12" x14ac:dyDescent="0.2">
      <c r="B18" s="42">
        <v>16</v>
      </c>
      <c r="G18" s="52" t="s">
        <v>173</v>
      </c>
      <c r="H18" s="52" t="s">
        <v>174</v>
      </c>
      <c r="I18" s="47"/>
      <c r="J18" s="53"/>
      <c r="K18" s="53">
        <v>15</v>
      </c>
      <c r="L18" s="42"/>
    </row>
    <row r="19" spans="2:12" x14ac:dyDescent="0.2">
      <c r="B19" s="42">
        <v>17</v>
      </c>
      <c r="G19" s="52" t="s">
        <v>175</v>
      </c>
      <c r="H19" s="52" t="s">
        <v>176</v>
      </c>
      <c r="I19" s="47"/>
      <c r="J19" s="53"/>
      <c r="K19" s="53">
        <v>16</v>
      </c>
      <c r="L19" s="42"/>
    </row>
    <row r="20" spans="2:12" x14ac:dyDescent="0.2">
      <c r="B20" s="42">
        <v>18</v>
      </c>
      <c r="G20" s="52" t="s">
        <v>195</v>
      </c>
      <c r="H20" s="52" t="s">
        <v>96</v>
      </c>
      <c r="I20" s="47"/>
      <c r="J20" s="53"/>
      <c r="K20" s="53">
        <v>17</v>
      </c>
      <c r="L20" s="42"/>
    </row>
    <row r="21" spans="2:12" x14ac:dyDescent="0.2">
      <c r="B21" s="42">
        <v>19</v>
      </c>
      <c r="G21" s="52" t="s">
        <v>104</v>
      </c>
      <c r="H21" s="52" t="s">
        <v>105</v>
      </c>
      <c r="I21" s="47"/>
      <c r="J21" s="53"/>
      <c r="K21" s="53">
        <v>18</v>
      </c>
      <c r="L21" s="42"/>
    </row>
    <row r="22" spans="2:12" x14ac:dyDescent="0.2">
      <c r="B22" s="42">
        <v>20</v>
      </c>
      <c r="G22" s="52" t="s">
        <v>109</v>
      </c>
      <c r="H22" s="52" t="s">
        <v>177</v>
      </c>
      <c r="I22" s="47"/>
      <c r="J22" s="53"/>
      <c r="K22" s="53">
        <v>19</v>
      </c>
      <c r="L22" s="42"/>
    </row>
    <row r="23" spans="2:12" x14ac:dyDescent="0.2">
      <c r="B23" s="42">
        <v>21</v>
      </c>
      <c r="G23" s="52" t="s">
        <v>90</v>
      </c>
      <c r="H23" s="52" t="s">
        <v>178</v>
      </c>
      <c r="J23" s="53"/>
      <c r="K23" s="53">
        <v>20</v>
      </c>
    </row>
    <row r="24" spans="2:12" x14ac:dyDescent="0.2">
      <c r="B24" s="42">
        <v>22</v>
      </c>
      <c r="G24" s="52" t="s">
        <v>179</v>
      </c>
      <c r="H24" s="51" t="s">
        <v>180</v>
      </c>
      <c r="J24" s="53"/>
      <c r="K24" s="53"/>
    </row>
    <row r="25" spans="2:12" x14ac:dyDescent="0.2">
      <c r="B25" s="42">
        <v>23</v>
      </c>
      <c r="J25" s="53"/>
      <c r="K25" s="53"/>
    </row>
    <row r="26" spans="2:12" x14ac:dyDescent="0.2">
      <c r="B26" s="42">
        <v>24</v>
      </c>
      <c r="J26" s="53"/>
      <c r="K26" s="53"/>
    </row>
    <row r="27" spans="2:12" x14ac:dyDescent="0.2">
      <c r="B27" s="42">
        <v>25</v>
      </c>
      <c r="D27" s="48" t="s">
        <v>11</v>
      </c>
      <c r="E27" s="48" t="s">
        <v>127</v>
      </c>
      <c r="J27" s="53"/>
      <c r="K27" s="53"/>
    </row>
    <row r="28" spans="2:12" x14ac:dyDescent="0.2">
      <c r="B28" s="42">
        <v>26</v>
      </c>
      <c r="D28" s="50" t="s">
        <v>81</v>
      </c>
      <c r="E28" s="51" t="s">
        <v>116</v>
      </c>
      <c r="J28" s="53"/>
      <c r="K28" s="53"/>
    </row>
    <row r="29" spans="2:12" x14ac:dyDescent="0.2">
      <c r="B29" s="42">
        <v>27</v>
      </c>
      <c r="D29" s="50" t="s">
        <v>143</v>
      </c>
      <c r="E29" s="51" t="s">
        <v>116</v>
      </c>
      <c r="J29" s="53"/>
      <c r="K29" s="53"/>
    </row>
    <row r="30" spans="2:12" x14ac:dyDescent="0.2">
      <c r="B30" s="42">
        <v>28</v>
      </c>
      <c r="D30" s="54" t="s">
        <v>148</v>
      </c>
      <c r="E30" s="51" t="s">
        <v>101</v>
      </c>
      <c r="J30" s="53"/>
      <c r="K30" s="53"/>
    </row>
    <row r="31" spans="2:12" x14ac:dyDescent="0.2">
      <c r="B31" s="42">
        <v>29</v>
      </c>
      <c r="D31" s="50" t="s">
        <v>150</v>
      </c>
      <c r="E31" s="51" t="s">
        <v>101</v>
      </c>
      <c r="J31" s="53"/>
      <c r="K31" s="53"/>
    </row>
    <row r="32" spans="2:12" x14ac:dyDescent="0.2">
      <c r="B32" s="42">
        <v>30</v>
      </c>
      <c r="D32" s="50" t="s">
        <v>153</v>
      </c>
      <c r="E32" s="51" t="s">
        <v>101</v>
      </c>
      <c r="J32" s="53"/>
      <c r="K32" s="53"/>
    </row>
    <row r="33" spans="4:5" x14ac:dyDescent="0.2">
      <c r="D33" s="50" t="s">
        <v>155</v>
      </c>
      <c r="E33" s="51" t="s">
        <v>101</v>
      </c>
    </row>
    <row r="34" spans="4:5" x14ac:dyDescent="0.2">
      <c r="D34" s="50" t="s">
        <v>112</v>
      </c>
      <c r="E34" s="51" t="s">
        <v>114</v>
      </c>
    </row>
    <row r="35" spans="4:5" x14ac:dyDescent="0.2">
      <c r="D35" s="50" t="s">
        <v>97</v>
      </c>
      <c r="E35" s="52" t="s">
        <v>103</v>
      </c>
    </row>
    <row r="36" spans="4:5" x14ac:dyDescent="0.2">
      <c r="D36" s="54" t="s">
        <v>91</v>
      </c>
      <c r="E36" s="52" t="s">
        <v>115</v>
      </c>
    </row>
    <row r="37" spans="4:5" x14ac:dyDescent="0.2">
      <c r="D37" s="50" t="s">
        <v>94</v>
      </c>
      <c r="E37" s="52" t="s">
        <v>115</v>
      </c>
    </row>
    <row r="38" spans="4:5" x14ac:dyDescent="0.2">
      <c r="D38" s="50" t="s">
        <v>165</v>
      </c>
      <c r="E38" s="52" t="s">
        <v>103</v>
      </c>
    </row>
    <row r="39" spans="4:5" x14ac:dyDescent="0.2">
      <c r="D39" s="54" t="s">
        <v>86</v>
      </c>
      <c r="E39" s="51" t="s">
        <v>88</v>
      </c>
    </row>
    <row r="40" spans="4:5" x14ac:dyDescent="0.2">
      <c r="D40" s="54" t="s">
        <v>166</v>
      </c>
      <c r="E40" s="51" t="s">
        <v>116</v>
      </c>
    </row>
    <row r="41" spans="4:5" x14ac:dyDescent="0.2">
      <c r="D41" s="54" t="s">
        <v>168</v>
      </c>
      <c r="E41" s="51"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PAAC_2018</vt:lpstr>
      <vt:lpstr>Datos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Alberto Novoa</dc:creator>
  <cp:lastModifiedBy>Jizeth Hael Gonzalez Ramirez</cp:lastModifiedBy>
  <cp:lastPrinted>2018-05-02T15:03:28Z</cp:lastPrinted>
  <dcterms:created xsi:type="dcterms:W3CDTF">2017-09-18T14:38:34Z</dcterms:created>
  <dcterms:modified xsi:type="dcterms:W3CDTF">2018-05-16T23:07:48Z</dcterms:modified>
</cp:coreProperties>
</file>